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f.pirabasi\Desktop\"/>
    </mc:Choice>
  </mc:AlternateContent>
  <xr:revisionPtr revIDLastSave="0" documentId="13_ncr:1_{38813A16-031D-4780-ACA8-0566D8A8E8D7}" xr6:coauthVersionLast="36" xr6:coauthVersionMax="36" xr10:uidLastSave="{00000000-0000-0000-0000-000000000000}"/>
  <bookViews>
    <workbookView xWindow="0" yWindow="0" windowWidth="15360" windowHeight="6645" tabRatio="999" xr2:uid="{00000000-000D-0000-FFFF-FFFF00000000}"/>
  </bookViews>
  <sheets>
    <sheet name="مانده اعتبارات" sheetId="28" r:id="rId1"/>
    <sheet name="عملکرد" sheetId="3" r:id="rId2"/>
    <sheet name="تفاهم نامه اولیه" sheetId="24" r:id="rId3"/>
    <sheet name="تفاهم نامه اصلاحی" sheetId="26" r:id="rId4"/>
    <sheet name="خلاصه  هزینه ای" sheetId="2" r:id="rId5"/>
    <sheet name="ردیف اختصاصی" sheetId="25" r:id="rId6"/>
    <sheet name="خلاصه اختصاصی" sheetId="1" r:id="rId7"/>
    <sheet name="جمع کل استانی" sheetId="4" r:id="rId8"/>
    <sheet name="جمع کل " sheetId="10" r:id="rId9"/>
    <sheet name="اجتماعی" sheetId="11" r:id="rId10"/>
    <sheet name="پشتیبانی " sheetId="15" r:id="rId11"/>
    <sheet name="Sheet3" sheetId="27" r:id="rId12"/>
    <sheet name="پیشگیری" sheetId="9" r:id="rId13"/>
    <sheet name="پذیرش" sheetId="23" r:id="rId14"/>
    <sheet name="توانبخشی " sheetId="12" r:id="rId15"/>
    <sheet name="مشارکتها" sheetId="13" r:id="rId16"/>
    <sheet name="سایر منابع ( پشتیبانبی)" sheetId="21" r:id="rId17"/>
    <sheet name=" ابلاغی101034" sheetId="18" r:id="rId18"/>
    <sheet name="101034 (سایر منابع ) " sheetId="5" r:id="rId19"/>
    <sheet name="فصل 2 شهرستانها" sheetId="8" r:id="rId20"/>
    <sheet name="ردیف 00000" sheetId="6" r:id="rId21"/>
    <sheet name="Sheet4" sheetId="19" r:id="rId22"/>
    <sheet name="Sheet1" sheetId="17" r:id="rId23"/>
    <sheet name="موردی" sheetId="20" r:id="rId24"/>
  </sheets>
  <definedNames>
    <definedName name="_xlnm._FilterDatabase" localSheetId="22" hidden="1">Sheet1!$B$2:$F$2</definedName>
    <definedName name="_xlnm._FilterDatabase" localSheetId="1" hidden="1">عملکرد!#REF!</definedName>
    <definedName name="_xlnm.Print_Area" localSheetId="2">'تفاهم نامه اولیه'!$A$1:$I$48</definedName>
    <definedName name="_xlnm.Print_Area" localSheetId="4">'خلاصه  هزینه ای'!$A$10:$G$10</definedName>
    <definedName name="_xlnm.Print_Area" localSheetId="6">'خلاصه اختصاصی'!$A$57:$E$77</definedName>
    <definedName name="_xlnm.Print_Area" localSheetId="1">عملکرد!$B$86:$U$161</definedName>
    <definedName name="_xlnm.Print_Area" localSheetId="19">'فصل 2 شهرستانها'!#REF!</definedName>
    <definedName name="_xlnm.Print_Area" localSheetId="15">مشارکتها!$A$1:$E$25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1" i="3" l="1"/>
  <c r="N251" i="3"/>
  <c r="H251" i="3"/>
  <c r="L311" i="3" l="1"/>
  <c r="T253" i="3" l="1"/>
  <c r="N253" i="3"/>
  <c r="H253" i="3"/>
  <c r="T252" i="3"/>
  <c r="N252" i="3"/>
  <c r="H252" i="3"/>
  <c r="T250" i="3"/>
  <c r="N250" i="3"/>
  <c r="H250" i="3"/>
  <c r="T255" i="3"/>
  <c r="N255" i="3"/>
  <c r="H255" i="3"/>
  <c r="T254" i="3"/>
  <c r="N254" i="3"/>
  <c r="H254" i="3"/>
  <c r="T256" i="3"/>
  <c r="N256" i="3"/>
  <c r="H256" i="3"/>
  <c r="BJ64" i="28" l="1"/>
  <c r="BI64" i="28"/>
  <c r="BH64" i="28"/>
  <c r="BG64" i="28"/>
  <c r="BJ63" i="28"/>
  <c r="BI63" i="28"/>
  <c r="BH63" i="28"/>
  <c r="BG63" i="28"/>
  <c r="AH18" i="28"/>
  <c r="T157" i="3"/>
  <c r="N157" i="3"/>
  <c r="H157" i="3"/>
  <c r="T156" i="3"/>
  <c r="N156" i="3"/>
  <c r="H156" i="3"/>
  <c r="T155" i="3"/>
  <c r="N155" i="3"/>
  <c r="H155" i="3"/>
  <c r="T154" i="3"/>
  <c r="N154" i="3"/>
  <c r="H154" i="3"/>
  <c r="T159" i="3"/>
  <c r="N159" i="3"/>
  <c r="H159" i="3"/>
  <c r="T158" i="3"/>
  <c r="N158" i="3"/>
  <c r="H158" i="3"/>
  <c r="AR5" i="28" l="1"/>
  <c r="N151" i="3"/>
  <c r="T151" i="3"/>
  <c r="H151" i="3"/>
  <c r="T150" i="3"/>
  <c r="H150" i="3"/>
  <c r="T149" i="3"/>
  <c r="N149" i="3"/>
  <c r="H149" i="3"/>
  <c r="T247" i="3"/>
  <c r="N247" i="3"/>
  <c r="H247" i="3"/>
  <c r="T246" i="3"/>
  <c r="N246" i="3"/>
  <c r="H246" i="3"/>
  <c r="T245" i="3"/>
  <c r="N245" i="3"/>
  <c r="H245" i="3"/>
  <c r="N150" i="3" l="1"/>
  <c r="O72" i="26"/>
  <c r="G72" i="26"/>
  <c r="BE71" i="26"/>
  <c r="AJ71" i="26"/>
  <c r="AB71" i="26"/>
  <c r="K71" i="26"/>
  <c r="BE69" i="26"/>
  <c r="K69" i="26"/>
  <c r="O68" i="26"/>
  <c r="G68" i="26"/>
  <c r="BQ64" i="26"/>
  <c r="BP64" i="26"/>
  <c r="BO64" i="26"/>
  <c r="BM64" i="26"/>
  <c r="BJ64" i="26"/>
  <c r="BI72" i="26" s="1"/>
  <c r="BI64" i="26"/>
  <c r="BH64" i="26"/>
  <c r="BE72" i="26" s="1"/>
  <c r="BG64" i="26"/>
  <c r="BE64" i="26"/>
  <c r="BD64" i="26"/>
  <c r="BC64" i="26"/>
  <c r="BB64" i="26"/>
  <c r="BF64" i="26" s="1"/>
  <c r="AZ64" i="26"/>
  <c r="BG72" i="26" s="1"/>
  <c r="AY64" i="26"/>
  <c r="AX64" i="26"/>
  <c r="BA64" i="26" s="1"/>
  <c r="AT64" i="26"/>
  <c r="AS64" i="26"/>
  <c r="AR64" i="26"/>
  <c r="AP64" i="26"/>
  <c r="AM64" i="26"/>
  <c r="AL64" i="26"/>
  <c r="AK64" i="26"/>
  <c r="AJ64" i="26"/>
  <c r="AN64" i="26" s="1"/>
  <c r="AH64" i="26"/>
  <c r="AG64" i="26"/>
  <c r="AF64" i="26"/>
  <c r="AJ72" i="26" s="1"/>
  <c r="AE64" i="26"/>
  <c r="AC64" i="26"/>
  <c r="AB72" i="26" s="1"/>
  <c r="AB64" i="26"/>
  <c r="AA64" i="26"/>
  <c r="AD64" i="26" s="1"/>
  <c r="W64" i="26"/>
  <c r="V64" i="26"/>
  <c r="U64" i="26"/>
  <c r="T64" i="26"/>
  <c r="S64" i="26"/>
  <c r="P64" i="26"/>
  <c r="O64" i="26"/>
  <c r="N64" i="26"/>
  <c r="K72" i="26" s="1"/>
  <c r="M64" i="26"/>
  <c r="Q64" i="26" s="1"/>
  <c r="K64" i="26"/>
  <c r="J64" i="26"/>
  <c r="I64" i="26"/>
  <c r="H64" i="26"/>
  <c r="F64" i="26"/>
  <c r="E64" i="26"/>
  <c r="I72" i="26" s="1"/>
  <c r="D64" i="26"/>
  <c r="BQ63" i="26"/>
  <c r="BP63" i="26"/>
  <c r="BO63" i="26"/>
  <c r="BM63" i="26"/>
  <c r="BJ63" i="26"/>
  <c r="BI63" i="26"/>
  <c r="BH63" i="26"/>
  <c r="BE63" i="26"/>
  <c r="BI71" i="26" s="1"/>
  <c r="BD63" i="26"/>
  <c r="BC63" i="26"/>
  <c r="BB63" i="26"/>
  <c r="BF63" i="26" s="1"/>
  <c r="BA63" i="26"/>
  <c r="AZ63" i="26"/>
  <c r="BG71" i="26" s="1"/>
  <c r="AY63" i="26"/>
  <c r="AX63" i="26"/>
  <c r="BA71" i="26" s="1"/>
  <c r="AT63" i="26"/>
  <c r="AS63" i="26"/>
  <c r="AR63" i="26"/>
  <c r="AQ63" i="26"/>
  <c r="AU63" i="26" s="1"/>
  <c r="AP63" i="26"/>
  <c r="AM63" i="26"/>
  <c r="AL63" i="26"/>
  <c r="AK63" i="26"/>
  <c r="AJ63" i="26"/>
  <c r="AN63" i="26" s="1"/>
  <c r="AH63" i="26"/>
  <c r="AG63" i="26"/>
  <c r="AF63" i="26"/>
  <c r="AE63" i="26"/>
  <c r="AI63" i="26" s="1"/>
  <c r="AF71" i="26" s="1"/>
  <c r="AC63" i="26"/>
  <c r="AB63" i="26"/>
  <c r="AA63" i="26"/>
  <c r="W63" i="26"/>
  <c r="V63" i="26"/>
  <c r="U63" i="26"/>
  <c r="S63" i="26"/>
  <c r="P63" i="26"/>
  <c r="O63" i="26"/>
  <c r="N63" i="26"/>
  <c r="M63" i="26"/>
  <c r="Q63" i="26" s="1"/>
  <c r="K63" i="26"/>
  <c r="O71" i="26" s="1"/>
  <c r="J63" i="26"/>
  <c r="I63" i="26"/>
  <c r="H63" i="26"/>
  <c r="L63" i="26" s="1"/>
  <c r="F63" i="26"/>
  <c r="M71" i="26" s="1"/>
  <c r="E63" i="26"/>
  <c r="I71" i="26" s="1"/>
  <c r="D63" i="26"/>
  <c r="G71" i="26" s="1"/>
  <c r="BQ62" i="26"/>
  <c r="BQ65" i="26" s="1"/>
  <c r="BP62" i="26"/>
  <c r="BP65" i="26" s="1"/>
  <c r="BM62" i="26"/>
  <c r="BM65" i="26" s="1"/>
  <c r="BI62" i="26"/>
  <c r="BH62" i="26"/>
  <c r="BH65" i="26" s="1"/>
  <c r="BE62" i="26"/>
  <c r="BE65" i="26" s="1"/>
  <c r="BD62" i="26"/>
  <c r="BD65" i="26" s="1"/>
  <c r="AZ62" i="26"/>
  <c r="AZ65" i="26" s="1"/>
  <c r="AT62" i="26"/>
  <c r="AT65" i="26" s="1"/>
  <c r="AQ62" i="26"/>
  <c r="AP62" i="26"/>
  <c r="AP65" i="26" s="1"/>
  <c r="AM62" i="26"/>
  <c r="AM65" i="26" s="1"/>
  <c r="AL62" i="26"/>
  <c r="AL65" i="26" s="1"/>
  <c r="AH62" i="26"/>
  <c r="AH65" i="26" s="1"/>
  <c r="AE62" i="26"/>
  <c r="AE65" i="26" s="1"/>
  <c r="AA62" i="26"/>
  <c r="U62" i="26"/>
  <c r="U65" i="26" s="1"/>
  <c r="P62" i="26"/>
  <c r="P65" i="26" s="1"/>
  <c r="I62" i="26"/>
  <c r="I65" i="26" s="1"/>
  <c r="H62" i="26"/>
  <c r="H65" i="26" s="1"/>
  <c r="E62" i="26"/>
  <c r="E65" i="26" s="1"/>
  <c r="D62" i="26"/>
  <c r="D65" i="26" s="1"/>
  <c r="BQ61" i="26"/>
  <c r="BP61" i="26"/>
  <c r="BO61" i="26"/>
  <c r="BN61" i="26"/>
  <c r="BM61" i="26"/>
  <c r="BJ61" i="26"/>
  <c r="BI61" i="26"/>
  <c r="BH61" i="26"/>
  <c r="BG61" i="26"/>
  <c r="BK61" i="26" s="1"/>
  <c r="BE61" i="26"/>
  <c r="BI69" i="26" s="1"/>
  <c r="BD61" i="26"/>
  <c r="BC61" i="26"/>
  <c r="BB61" i="26"/>
  <c r="BF61" i="26" s="1"/>
  <c r="AZ61" i="26"/>
  <c r="BG69" i="26" s="1"/>
  <c r="AY61" i="26"/>
  <c r="AX61" i="26"/>
  <c r="BA69" i="26" s="1"/>
  <c r="AT61" i="26"/>
  <c r="AS61" i="26"/>
  <c r="AR61" i="26"/>
  <c r="AQ61" i="26"/>
  <c r="AP61" i="26"/>
  <c r="AM61" i="26"/>
  <c r="AL61" i="26"/>
  <c r="AK61" i="26"/>
  <c r="AJ69" i="26" s="1"/>
  <c r="AJ61" i="26"/>
  <c r="AN61" i="26" s="1"/>
  <c r="AH61" i="26"/>
  <c r="AG61" i="26"/>
  <c r="AF61" i="26"/>
  <c r="AE61" i="26"/>
  <c r="AI61" i="26" s="1"/>
  <c r="AF69" i="26" s="1"/>
  <c r="AC61" i="26"/>
  <c r="AD61" i="26" s="1"/>
  <c r="AD69" i="26" s="1"/>
  <c r="AB61" i="26"/>
  <c r="AA61" i="26"/>
  <c r="AH69" i="26" s="1"/>
  <c r="W61" i="26"/>
  <c r="V61" i="26"/>
  <c r="U61" i="26"/>
  <c r="T61" i="26"/>
  <c r="S61" i="26"/>
  <c r="X61" i="26" s="1"/>
  <c r="P61" i="26"/>
  <c r="O61" i="26"/>
  <c r="N61" i="26"/>
  <c r="M61" i="26"/>
  <c r="Q61" i="26" s="1"/>
  <c r="K61" i="26"/>
  <c r="O69" i="26" s="1"/>
  <c r="O70" i="26" s="1"/>
  <c r="O73" i="26" s="1"/>
  <c r="J61" i="26"/>
  <c r="I61" i="26"/>
  <c r="H61" i="26"/>
  <c r="L61" i="26" s="1"/>
  <c r="G61" i="26"/>
  <c r="F61" i="26"/>
  <c r="M69" i="26" s="1"/>
  <c r="E61" i="26"/>
  <c r="I69" i="26" s="1"/>
  <c r="D61" i="26"/>
  <c r="G69" i="26" s="1"/>
  <c r="Q69" i="26" s="1"/>
  <c r="BQ60" i="26"/>
  <c r="BP60" i="26"/>
  <c r="BO60" i="26"/>
  <c r="BO62" i="26" s="1"/>
  <c r="BO65" i="26" s="1"/>
  <c r="BM60" i="26"/>
  <c r="BJ60" i="26"/>
  <c r="BJ62" i="26" s="1"/>
  <c r="BJ65" i="26" s="1"/>
  <c r="BI60" i="26"/>
  <c r="BH60" i="26"/>
  <c r="BE68" i="26" s="1"/>
  <c r="BE70" i="26" s="1"/>
  <c r="BE73" i="26" s="1"/>
  <c r="BE60" i="26"/>
  <c r="BD60" i="26"/>
  <c r="BC60" i="26"/>
  <c r="BC62" i="26" s="1"/>
  <c r="BC65" i="26" s="1"/>
  <c r="BB60" i="26"/>
  <c r="BB62" i="26" s="1"/>
  <c r="BB65" i="26" s="1"/>
  <c r="AZ60" i="26"/>
  <c r="BG68" i="26" s="1"/>
  <c r="BG70" i="26" s="1"/>
  <c r="BG73" i="26" s="1"/>
  <c r="AY60" i="26"/>
  <c r="AY62" i="26" s="1"/>
  <c r="AY65" i="26" s="1"/>
  <c r="AX60" i="26"/>
  <c r="BA68" i="26" s="1"/>
  <c r="AT60" i="26"/>
  <c r="AS60" i="26"/>
  <c r="AS62" i="26" s="1"/>
  <c r="AS65" i="26" s="1"/>
  <c r="AR60" i="26"/>
  <c r="AR62" i="26" s="1"/>
  <c r="AR65" i="26" s="1"/>
  <c r="AQ60" i="26"/>
  <c r="AP60" i="26"/>
  <c r="AM60" i="26"/>
  <c r="AL60" i="26"/>
  <c r="AK60" i="26"/>
  <c r="AK62" i="26" s="1"/>
  <c r="AK65" i="26" s="1"/>
  <c r="AJ60" i="26"/>
  <c r="AJ62" i="26" s="1"/>
  <c r="AH60" i="26"/>
  <c r="AG60" i="26"/>
  <c r="AG62" i="26" s="1"/>
  <c r="AG65" i="26" s="1"/>
  <c r="AF60" i="26"/>
  <c r="AE60" i="26"/>
  <c r="AI60" i="26" s="1"/>
  <c r="AI62" i="26" s="1"/>
  <c r="AC60" i="26"/>
  <c r="AC62" i="26" s="1"/>
  <c r="AC65" i="26" s="1"/>
  <c r="AB60" i="26"/>
  <c r="AB62" i="26" s="1"/>
  <c r="AB65" i="26" s="1"/>
  <c r="AA60" i="26"/>
  <c r="AD60" i="26" s="1"/>
  <c r="W60" i="26"/>
  <c r="W62" i="26" s="1"/>
  <c r="W65" i="26" s="1"/>
  <c r="V60" i="26"/>
  <c r="V62" i="26" s="1"/>
  <c r="V65" i="26" s="1"/>
  <c r="U60" i="26"/>
  <c r="S60" i="26"/>
  <c r="S62" i="26" s="1"/>
  <c r="S65" i="26" s="1"/>
  <c r="P60" i="26"/>
  <c r="O60" i="26"/>
  <c r="O62" i="26" s="1"/>
  <c r="O65" i="26" s="1"/>
  <c r="N60" i="26"/>
  <c r="M60" i="26"/>
  <c r="M62" i="26" s="1"/>
  <c r="M65" i="26" s="1"/>
  <c r="K60" i="26"/>
  <c r="K62" i="26" s="1"/>
  <c r="K65" i="26" s="1"/>
  <c r="J60" i="26"/>
  <c r="J62" i="26" s="1"/>
  <c r="J65" i="26" s="1"/>
  <c r="I60" i="26"/>
  <c r="H60" i="26"/>
  <c r="L60" i="26" s="1"/>
  <c r="L62" i="26" s="1"/>
  <c r="F60" i="26"/>
  <c r="E60" i="26"/>
  <c r="D60" i="26"/>
  <c r="AZ54" i="26"/>
  <c r="BO53" i="26"/>
  <c r="BN53" i="26"/>
  <c r="BJ53" i="26"/>
  <c r="BQ53" i="26" s="1"/>
  <c r="BI53" i="26"/>
  <c r="BH53" i="26"/>
  <c r="BG53" i="26"/>
  <c r="BE53" i="26"/>
  <c r="BD53" i="26"/>
  <c r="BC53" i="26"/>
  <c r="BB53" i="26"/>
  <c r="BF53" i="26" s="1"/>
  <c r="AZ53" i="26"/>
  <c r="BP53" i="26" s="1"/>
  <c r="AY53" i="26"/>
  <c r="AX53" i="26"/>
  <c r="BM53" i="26" s="1"/>
  <c r="BR53" i="26" s="1"/>
  <c r="BO52" i="26"/>
  <c r="BJ52" i="26"/>
  <c r="BI52" i="26"/>
  <c r="BH52" i="26"/>
  <c r="BG52" i="26"/>
  <c r="BK52" i="26" s="1"/>
  <c r="BE52" i="26"/>
  <c r="BQ52" i="26" s="1"/>
  <c r="BD52" i="26"/>
  <c r="BC52" i="26"/>
  <c r="BB52" i="26"/>
  <c r="BF52" i="26" s="1"/>
  <c r="AZ52" i="26"/>
  <c r="BP52" i="26" s="1"/>
  <c r="AY52" i="26"/>
  <c r="AX52" i="26"/>
  <c r="BG51" i="26"/>
  <c r="BG54" i="26" s="1"/>
  <c r="BC51" i="26"/>
  <c r="BC54" i="26" s="1"/>
  <c r="AY51" i="26"/>
  <c r="BP50" i="26"/>
  <c r="BN50" i="26"/>
  <c r="BM50" i="26"/>
  <c r="BJ50" i="26"/>
  <c r="BI50" i="26"/>
  <c r="BH50" i="26"/>
  <c r="BG50" i="26"/>
  <c r="BE50" i="26"/>
  <c r="BQ50" i="26" s="1"/>
  <c r="BD50" i="26"/>
  <c r="BD51" i="26" s="1"/>
  <c r="BD54" i="26" s="1"/>
  <c r="BC50" i="26"/>
  <c r="BB50" i="26"/>
  <c r="BA50" i="26"/>
  <c r="AZ50" i="26"/>
  <c r="AZ51" i="26" s="1"/>
  <c r="AY50" i="26"/>
  <c r="AX50" i="26"/>
  <c r="BO49" i="26"/>
  <c r="BN49" i="26"/>
  <c r="BN51" i="26" s="1"/>
  <c r="BM49" i="26"/>
  <c r="BJ49" i="26"/>
  <c r="BJ51" i="26" s="1"/>
  <c r="BI49" i="26"/>
  <c r="BI51" i="26" s="1"/>
  <c r="BI54" i="26" s="1"/>
  <c r="BH49" i="26"/>
  <c r="BG49" i="26"/>
  <c r="BE49" i="26"/>
  <c r="BD49" i="26"/>
  <c r="BC49" i="26"/>
  <c r="BB49" i="26"/>
  <c r="BB51" i="26" s="1"/>
  <c r="BA49" i="26"/>
  <c r="AZ49" i="26"/>
  <c r="AY49" i="26"/>
  <c r="AX49" i="26"/>
  <c r="AX51" i="26" s="1"/>
  <c r="BO42" i="26"/>
  <c r="BJ42" i="26"/>
  <c r="BI42" i="26"/>
  <c r="BH42" i="26"/>
  <c r="BG42" i="26"/>
  <c r="BE42" i="26"/>
  <c r="BD42" i="26"/>
  <c r="BC42" i="26"/>
  <c r="BB42" i="26"/>
  <c r="BF42" i="26" s="1"/>
  <c r="AZ42" i="26"/>
  <c r="AY42" i="26"/>
  <c r="BN42" i="26" s="1"/>
  <c r="AX42" i="26"/>
  <c r="BQ41" i="26"/>
  <c r="BM41" i="26"/>
  <c r="BJ41" i="26"/>
  <c r="BI41" i="26"/>
  <c r="BH41" i="26"/>
  <c r="BO41" i="26" s="1"/>
  <c r="BG41" i="26"/>
  <c r="BK41" i="26" s="1"/>
  <c r="BE41" i="26"/>
  <c r="BD41" i="26"/>
  <c r="BC41" i="26"/>
  <c r="BB41" i="26"/>
  <c r="AZ41" i="26"/>
  <c r="AY41" i="26"/>
  <c r="AX41" i="26"/>
  <c r="BH40" i="26"/>
  <c r="BE40" i="26"/>
  <c r="BE43" i="26" s="1"/>
  <c r="BO39" i="26"/>
  <c r="BJ39" i="26"/>
  <c r="BQ39" i="26" s="1"/>
  <c r="BI39" i="26"/>
  <c r="BI40" i="26" s="1"/>
  <c r="BI43" i="26" s="1"/>
  <c r="BH39" i="26"/>
  <c r="BG39" i="26"/>
  <c r="BE39" i="26"/>
  <c r="BD39" i="26"/>
  <c r="BC39" i="26"/>
  <c r="BB39" i="26"/>
  <c r="BB40" i="26" s="1"/>
  <c r="BB43" i="26" s="1"/>
  <c r="AZ39" i="26"/>
  <c r="BP39" i="26" s="1"/>
  <c r="AY39" i="26"/>
  <c r="BN39" i="26" s="1"/>
  <c r="AX39" i="26"/>
  <c r="BO38" i="26"/>
  <c r="BN38" i="26"/>
  <c r="BJ38" i="26"/>
  <c r="BI38" i="26"/>
  <c r="BH38" i="26"/>
  <c r="BG38" i="26"/>
  <c r="BG40" i="26" s="1"/>
  <c r="BG43" i="26" s="1"/>
  <c r="BE38" i="26"/>
  <c r="BQ38" i="26" s="1"/>
  <c r="BD38" i="26"/>
  <c r="BD40" i="26" s="1"/>
  <c r="BD43" i="26" s="1"/>
  <c r="BC38" i="26"/>
  <c r="BC40" i="26" s="1"/>
  <c r="BB38" i="26"/>
  <c r="BF38" i="26" s="1"/>
  <c r="AZ38" i="26"/>
  <c r="BP38" i="26" s="1"/>
  <c r="BP40" i="26" s="1"/>
  <c r="AY38" i="26"/>
  <c r="AY40" i="26" s="1"/>
  <c r="AX38" i="26"/>
  <c r="BN31" i="26"/>
  <c r="BJ31" i="26"/>
  <c r="BI31" i="26"/>
  <c r="BH31" i="26"/>
  <c r="BO31" i="26" s="1"/>
  <c r="BG31" i="26"/>
  <c r="BE31" i="26"/>
  <c r="BQ31" i="26" s="1"/>
  <c r="BD31" i="26"/>
  <c r="BP31" i="26" s="1"/>
  <c r="BC31" i="26"/>
  <c r="BB31" i="26"/>
  <c r="AZ31" i="26"/>
  <c r="AY31" i="26"/>
  <c r="AX31" i="26"/>
  <c r="BM31" i="26" s="1"/>
  <c r="BO30" i="26"/>
  <c r="BM30" i="26"/>
  <c r="BJ30" i="26"/>
  <c r="BI30" i="26"/>
  <c r="BH30" i="26"/>
  <c r="BG30" i="26"/>
  <c r="BK30" i="26" s="1"/>
  <c r="BE30" i="26"/>
  <c r="BQ30" i="26" s="1"/>
  <c r="BD30" i="26"/>
  <c r="BC30" i="26"/>
  <c r="BB30" i="26"/>
  <c r="BA30" i="26"/>
  <c r="AZ30" i="26"/>
  <c r="BP30" i="26" s="1"/>
  <c r="AY30" i="26"/>
  <c r="BN30" i="26" s="1"/>
  <c r="AX30" i="26"/>
  <c r="BJ29" i="26"/>
  <c r="BJ32" i="26" s="1"/>
  <c r="BB29" i="26"/>
  <c r="BB32" i="26" s="1"/>
  <c r="BO28" i="26"/>
  <c r="BM28" i="26"/>
  <c r="BJ28" i="26"/>
  <c r="BI28" i="26"/>
  <c r="BH28" i="26"/>
  <c r="BG28" i="26"/>
  <c r="BK28" i="26" s="1"/>
  <c r="BE28" i="26"/>
  <c r="BQ28" i="26" s="1"/>
  <c r="BD28" i="26"/>
  <c r="BC28" i="26"/>
  <c r="BB28" i="26"/>
  <c r="BF28" i="26" s="1"/>
  <c r="AZ28" i="26"/>
  <c r="BP28" i="26" s="1"/>
  <c r="AY28" i="26"/>
  <c r="AX28" i="26"/>
  <c r="BN27" i="26"/>
  <c r="BJ27" i="26"/>
  <c r="BI27" i="26"/>
  <c r="BI29" i="26" s="1"/>
  <c r="BI32" i="26" s="1"/>
  <c r="BH27" i="26"/>
  <c r="BG27" i="26"/>
  <c r="BK27" i="26" s="1"/>
  <c r="BE27" i="26"/>
  <c r="BE29" i="26" s="1"/>
  <c r="BD27" i="26"/>
  <c r="BD29" i="26" s="1"/>
  <c r="BD32" i="26" s="1"/>
  <c r="BC27" i="26"/>
  <c r="BC29" i="26" s="1"/>
  <c r="BC32" i="26" s="1"/>
  <c r="BB27" i="26"/>
  <c r="BF27" i="26" s="1"/>
  <c r="BF29" i="26" s="1"/>
  <c r="AZ27" i="26"/>
  <c r="AZ29" i="26" s="1"/>
  <c r="AY27" i="26"/>
  <c r="AY29" i="26" s="1"/>
  <c r="AY32" i="26" s="1"/>
  <c r="AX27" i="26"/>
  <c r="AZ21" i="26"/>
  <c r="BO20" i="26"/>
  <c r="BM20" i="26"/>
  <c r="BJ20" i="26"/>
  <c r="BI20" i="26"/>
  <c r="BH20" i="26"/>
  <c r="BG20" i="26"/>
  <c r="BK20" i="26" s="1"/>
  <c r="BE20" i="26"/>
  <c r="BQ20" i="26" s="1"/>
  <c r="BD20" i="26"/>
  <c r="BC20" i="26"/>
  <c r="BB20" i="26"/>
  <c r="BF20" i="26" s="1"/>
  <c r="AZ20" i="26"/>
  <c r="BP20" i="26" s="1"/>
  <c r="AY20" i="26"/>
  <c r="AX20" i="26"/>
  <c r="BN19" i="26"/>
  <c r="BJ19" i="26"/>
  <c r="BI19" i="26"/>
  <c r="BH19" i="26"/>
  <c r="BO19" i="26" s="1"/>
  <c r="BG19" i="26"/>
  <c r="BK19" i="26" s="1"/>
  <c r="BE19" i="26"/>
  <c r="BQ19" i="26" s="1"/>
  <c r="BD19" i="26"/>
  <c r="BC19" i="26"/>
  <c r="BB19" i="26"/>
  <c r="BF19" i="26" s="1"/>
  <c r="AZ19" i="26"/>
  <c r="BP19" i="26" s="1"/>
  <c r="AY19" i="26"/>
  <c r="AX19" i="26"/>
  <c r="BC18" i="26"/>
  <c r="BC21" i="26" s="1"/>
  <c r="BO17" i="26"/>
  <c r="BN17" i="26"/>
  <c r="BM17" i="26"/>
  <c r="BJ17" i="26"/>
  <c r="BI17" i="26"/>
  <c r="BH17" i="26"/>
  <c r="BG17" i="26"/>
  <c r="BK17" i="26" s="1"/>
  <c r="BE17" i="26"/>
  <c r="BQ17" i="26" s="1"/>
  <c r="BD17" i="26"/>
  <c r="BC17" i="26"/>
  <c r="BB17" i="26"/>
  <c r="BF17" i="26" s="1"/>
  <c r="BA17" i="26"/>
  <c r="BL17" i="26" s="1"/>
  <c r="AZ17" i="26"/>
  <c r="BP17" i="26" s="1"/>
  <c r="AY17" i="26"/>
  <c r="AX17" i="26"/>
  <c r="BO16" i="26"/>
  <c r="BO18" i="26" s="1"/>
  <c r="BO21" i="26" s="1"/>
  <c r="BN16" i="26"/>
  <c r="BN18" i="26" s="1"/>
  <c r="BJ16" i="26"/>
  <c r="BJ18" i="26" s="1"/>
  <c r="BJ21" i="26" s="1"/>
  <c r="BI16" i="26"/>
  <c r="BI18" i="26" s="1"/>
  <c r="BI21" i="26" s="1"/>
  <c r="BH16" i="26"/>
  <c r="BH18" i="26" s="1"/>
  <c r="BG16" i="26"/>
  <c r="BG18" i="26" s="1"/>
  <c r="BG21" i="26" s="1"/>
  <c r="BE16" i="26"/>
  <c r="BQ16" i="26" s="1"/>
  <c r="BD16" i="26"/>
  <c r="BD18" i="26" s="1"/>
  <c r="BD21" i="26" s="1"/>
  <c r="BC16" i="26"/>
  <c r="BB16" i="26"/>
  <c r="BB18" i="26" s="1"/>
  <c r="BB21" i="26" s="1"/>
  <c r="AZ16" i="26"/>
  <c r="AZ18" i="26" s="1"/>
  <c r="AY16" i="26"/>
  <c r="AY18" i="26" s="1"/>
  <c r="AX16" i="26"/>
  <c r="AX18" i="26" s="1"/>
  <c r="BO9" i="26"/>
  <c r="BJ9" i="26"/>
  <c r="BI9" i="26"/>
  <c r="BH9" i="26"/>
  <c r="BG9" i="26"/>
  <c r="BN9" i="26" s="1"/>
  <c r="BN64" i="26" s="1"/>
  <c r="BR64" i="26" s="1"/>
  <c r="BE9" i="26"/>
  <c r="BD9" i="26"/>
  <c r="BC9" i="26"/>
  <c r="BB9" i="26"/>
  <c r="AZ9" i="26"/>
  <c r="AY9" i="26"/>
  <c r="AX9" i="26"/>
  <c r="BO8" i="26"/>
  <c r="BM8" i="26"/>
  <c r="BJ8" i="26"/>
  <c r="BI8" i="26"/>
  <c r="BH8" i="26"/>
  <c r="BG8" i="26"/>
  <c r="BG63" i="26" s="1"/>
  <c r="BE8" i="26"/>
  <c r="BD8" i="26"/>
  <c r="BC8" i="26"/>
  <c r="BB8" i="26"/>
  <c r="AZ8" i="26"/>
  <c r="AY8" i="26"/>
  <c r="AX8" i="26"/>
  <c r="BH7" i="26"/>
  <c r="BH10" i="26" s="1"/>
  <c r="BD7" i="26"/>
  <c r="BD10" i="26" s="1"/>
  <c r="AZ7" i="26"/>
  <c r="BO6" i="26"/>
  <c r="BN6" i="26"/>
  <c r="BM6" i="26"/>
  <c r="BJ6" i="26"/>
  <c r="BI6" i="26"/>
  <c r="BH6" i="26"/>
  <c r="BG6" i="26"/>
  <c r="BE6" i="26"/>
  <c r="BD6" i="26"/>
  <c r="BC6" i="26"/>
  <c r="BB6" i="26"/>
  <c r="BA6" i="26"/>
  <c r="AZ6" i="26"/>
  <c r="AY6" i="26"/>
  <c r="AX6" i="26"/>
  <c r="BO5" i="26"/>
  <c r="BJ5" i="26"/>
  <c r="BI5" i="26"/>
  <c r="BH5" i="26"/>
  <c r="BG5" i="26"/>
  <c r="BG60" i="26" s="1"/>
  <c r="BG62" i="26" s="1"/>
  <c r="BE5" i="26"/>
  <c r="BD5" i="26"/>
  <c r="BC5" i="26"/>
  <c r="BB5" i="26"/>
  <c r="AZ5" i="26"/>
  <c r="BP5" i="26" s="1"/>
  <c r="AY5" i="26"/>
  <c r="AX5" i="26"/>
  <c r="BO53" i="28"/>
  <c r="BM53" i="28"/>
  <c r="BJ53" i="28"/>
  <c r="BI53" i="28"/>
  <c r="BH53" i="28"/>
  <c r="BG53" i="28"/>
  <c r="BK53" i="28" s="1"/>
  <c r="BE53" i="28"/>
  <c r="BQ53" i="28" s="1"/>
  <c r="BD53" i="28"/>
  <c r="BC53" i="28"/>
  <c r="BB53" i="28"/>
  <c r="BF53" i="28" s="1"/>
  <c r="AZ53" i="28"/>
  <c r="BP53" i="28" s="1"/>
  <c r="AY53" i="28"/>
  <c r="BN53" i="28" s="1"/>
  <c r="AX53" i="28"/>
  <c r="BN52" i="28"/>
  <c r="BJ52" i="28"/>
  <c r="BI52" i="28"/>
  <c r="BH52" i="28"/>
  <c r="BO52" i="28" s="1"/>
  <c r="BG52" i="28"/>
  <c r="BK52" i="28" s="1"/>
  <c r="BE52" i="28"/>
  <c r="BQ52" i="28" s="1"/>
  <c r="BD52" i="28"/>
  <c r="BC52" i="28"/>
  <c r="BB52" i="28"/>
  <c r="BF52" i="28" s="1"/>
  <c r="AZ52" i="28"/>
  <c r="AY52" i="28"/>
  <c r="AX52" i="28"/>
  <c r="BM52" i="28" s="1"/>
  <c r="BI51" i="28"/>
  <c r="BI54" i="28" s="1"/>
  <c r="BE51" i="28"/>
  <c r="BE54" i="28" s="1"/>
  <c r="BN50" i="28"/>
  <c r="BJ50" i="28"/>
  <c r="BI50" i="28"/>
  <c r="BH50" i="28"/>
  <c r="BO50" i="28" s="1"/>
  <c r="BG50" i="28"/>
  <c r="BK50" i="28" s="1"/>
  <c r="BE50" i="28"/>
  <c r="BQ50" i="28" s="1"/>
  <c r="BD50" i="28"/>
  <c r="BC50" i="28"/>
  <c r="BB50" i="28"/>
  <c r="BF50" i="28" s="1"/>
  <c r="AZ50" i="28"/>
  <c r="BP50" i="28" s="1"/>
  <c r="AY50" i="28"/>
  <c r="AX50" i="28"/>
  <c r="BM50" i="28" s="1"/>
  <c r="BO49" i="28"/>
  <c r="BO51" i="28" s="1"/>
  <c r="BO54" i="28" s="1"/>
  <c r="BM49" i="28"/>
  <c r="BJ49" i="28"/>
  <c r="BJ51" i="28" s="1"/>
  <c r="BJ54" i="28" s="1"/>
  <c r="BI49" i="28"/>
  <c r="BH49" i="28"/>
  <c r="BH51" i="28" s="1"/>
  <c r="BH54" i="28" s="1"/>
  <c r="BG49" i="28"/>
  <c r="BK49" i="28" s="1"/>
  <c r="BE49" i="28"/>
  <c r="BQ49" i="28" s="1"/>
  <c r="BQ51" i="28" s="1"/>
  <c r="BQ54" i="28" s="1"/>
  <c r="BD49" i="28"/>
  <c r="BD51" i="28" s="1"/>
  <c r="BD54" i="28" s="1"/>
  <c r="BC49" i="28"/>
  <c r="BC51" i="28" s="1"/>
  <c r="BC54" i="28" s="1"/>
  <c r="BB49" i="28"/>
  <c r="BF49" i="28" s="1"/>
  <c r="AZ49" i="28"/>
  <c r="AZ51" i="28" s="1"/>
  <c r="AY49" i="28"/>
  <c r="BN49" i="28" s="1"/>
  <c r="BN51" i="28" s="1"/>
  <c r="AX49" i="28"/>
  <c r="AX51" i="28" s="1"/>
  <c r="AX54" i="28" s="1"/>
  <c r="BO42" i="28"/>
  <c r="BJ42" i="28"/>
  <c r="BI42" i="28"/>
  <c r="BH42" i="28"/>
  <c r="BG42" i="28"/>
  <c r="BK42" i="28" s="1"/>
  <c r="BE42" i="28"/>
  <c r="BQ42" i="28" s="1"/>
  <c r="BD42" i="28"/>
  <c r="BC42" i="28"/>
  <c r="BB42" i="28"/>
  <c r="BF42" i="28" s="1"/>
  <c r="AZ42" i="28"/>
  <c r="BP42" i="28" s="1"/>
  <c r="AY42" i="28"/>
  <c r="BN42" i="28" s="1"/>
  <c r="AX42" i="28"/>
  <c r="BM42" i="28" s="1"/>
  <c r="BR42" i="28" s="1"/>
  <c r="BM41" i="28"/>
  <c r="BJ41" i="28"/>
  <c r="BI41" i="28"/>
  <c r="BH41" i="28"/>
  <c r="BO41" i="28" s="1"/>
  <c r="BG41" i="28"/>
  <c r="BK41" i="28" s="1"/>
  <c r="BE41" i="28"/>
  <c r="BQ41" i="28" s="1"/>
  <c r="BD41" i="28"/>
  <c r="BC41" i="28"/>
  <c r="BB41" i="28"/>
  <c r="BF41" i="28" s="1"/>
  <c r="AZ41" i="28"/>
  <c r="AZ43" i="28" s="1"/>
  <c r="AY41" i="28"/>
  <c r="BN41" i="28" s="1"/>
  <c r="AX41" i="28"/>
  <c r="BI40" i="28"/>
  <c r="BI43" i="28" s="1"/>
  <c r="BE40" i="28"/>
  <c r="BE43" i="28" s="1"/>
  <c r="BO39" i="28"/>
  <c r="BN39" i="28"/>
  <c r="BJ39" i="28"/>
  <c r="BJ40" i="28" s="1"/>
  <c r="BJ43" i="28" s="1"/>
  <c r="BI39" i="28"/>
  <c r="BH39" i="28"/>
  <c r="BG39" i="28"/>
  <c r="BK39" i="28" s="1"/>
  <c r="BE39" i="28"/>
  <c r="BQ39" i="28" s="1"/>
  <c r="BD39" i="28"/>
  <c r="BC39" i="28"/>
  <c r="BB39" i="28"/>
  <c r="BB40" i="28" s="1"/>
  <c r="BB43" i="28" s="1"/>
  <c r="AZ39" i="28"/>
  <c r="BP39" i="28" s="1"/>
  <c r="AY39" i="28"/>
  <c r="AX39" i="28"/>
  <c r="BM39" i="28" s="1"/>
  <c r="BR39" i="28" s="1"/>
  <c r="BO38" i="28"/>
  <c r="BO40" i="28" s="1"/>
  <c r="BO43" i="28" s="1"/>
  <c r="BJ38" i="28"/>
  <c r="BI38" i="28"/>
  <c r="BH38" i="28"/>
  <c r="BH40" i="28" s="1"/>
  <c r="BH43" i="28" s="1"/>
  <c r="BG38" i="28"/>
  <c r="BG40" i="28" s="1"/>
  <c r="BG43" i="28" s="1"/>
  <c r="BE38" i="28"/>
  <c r="BQ38" i="28" s="1"/>
  <c r="BQ40" i="28" s="1"/>
  <c r="BD38" i="28"/>
  <c r="BD40" i="28" s="1"/>
  <c r="BD43" i="28" s="1"/>
  <c r="BC38" i="28"/>
  <c r="BC40" i="28" s="1"/>
  <c r="BC43" i="28" s="1"/>
  <c r="BB38" i="28"/>
  <c r="BF38" i="28" s="1"/>
  <c r="AZ38" i="28"/>
  <c r="AZ40" i="28" s="1"/>
  <c r="AY38" i="28"/>
  <c r="BN38" i="28" s="1"/>
  <c r="BN40" i="28" s="1"/>
  <c r="AX38" i="28"/>
  <c r="BM38" i="28" s="1"/>
  <c r="BO31" i="28"/>
  <c r="BJ31" i="28"/>
  <c r="BI31" i="28"/>
  <c r="BH31" i="28"/>
  <c r="BG31" i="28"/>
  <c r="BK31" i="28" s="1"/>
  <c r="BE31" i="28"/>
  <c r="BQ31" i="28" s="1"/>
  <c r="BD31" i="28"/>
  <c r="BC31" i="28"/>
  <c r="BB31" i="28"/>
  <c r="BF31" i="28" s="1"/>
  <c r="AZ31" i="28"/>
  <c r="BP31" i="28" s="1"/>
  <c r="AY31" i="28"/>
  <c r="BN31" i="28" s="1"/>
  <c r="AX31" i="28"/>
  <c r="BM31" i="28" s="1"/>
  <c r="BR31" i="28" s="1"/>
  <c r="BM30" i="28"/>
  <c r="BJ30" i="28"/>
  <c r="BI30" i="28"/>
  <c r="BH30" i="28"/>
  <c r="BO30" i="28" s="1"/>
  <c r="BG30" i="28"/>
  <c r="BK30" i="28" s="1"/>
  <c r="BE30" i="28"/>
  <c r="BQ30" i="28" s="1"/>
  <c r="BD30" i="28"/>
  <c r="BC30" i="28"/>
  <c r="BB30" i="28"/>
  <c r="BF30" i="28" s="1"/>
  <c r="AZ30" i="28"/>
  <c r="AY30" i="28"/>
  <c r="BN30" i="28" s="1"/>
  <c r="AX30" i="28"/>
  <c r="BI29" i="28"/>
  <c r="BI32" i="28" s="1"/>
  <c r="BE29" i="28"/>
  <c r="BE32" i="28" s="1"/>
  <c r="BO28" i="28"/>
  <c r="BN28" i="28"/>
  <c r="BJ28" i="28"/>
  <c r="BI28" i="28"/>
  <c r="BH28" i="28"/>
  <c r="BG28" i="28"/>
  <c r="BK28" i="28" s="1"/>
  <c r="BE28" i="28"/>
  <c r="BQ28" i="28" s="1"/>
  <c r="BD28" i="28"/>
  <c r="BC28" i="28"/>
  <c r="BB28" i="28"/>
  <c r="BF28" i="28" s="1"/>
  <c r="AZ28" i="28"/>
  <c r="BP28" i="28" s="1"/>
  <c r="AY28" i="28"/>
  <c r="AX28" i="28"/>
  <c r="BM28" i="28" s="1"/>
  <c r="BR28" i="28" s="1"/>
  <c r="BO27" i="28"/>
  <c r="BO29" i="28" s="1"/>
  <c r="BO32" i="28" s="1"/>
  <c r="BJ27" i="28"/>
  <c r="BJ29" i="28" s="1"/>
  <c r="BJ32" i="28" s="1"/>
  <c r="BI27" i="28"/>
  <c r="BH27" i="28"/>
  <c r="BH29" i="28" s="1"/>
  <c r="BH32" i="28" s="1"/>
  <c r="BG27" i="28"/>
  <c r="BK27" i="28" s="1"/>
  <c r="BK29" i="28" s="1"/>
  <c r="BK32" i="28" s="1"/>
  <c r="BE27" i="28"/>
  <c r="BQ27" i="28" s="1"/>
  <c r="BQ29" i="28" s="1"/>
  <c r="BQ32" i="28" s="1"/>
  <c r="BD27" i="28"/>
  <c r="BD29" i="28" s="1"/>
  <c r="BD32" i="28" s="1"/>
  <c r="BC27" i="28"/>
  <c r="BC29" i="28" s="1"/>
  <c r="BC32" i="28" s="1"/>
  <c r="BB27" i="28"/>
  <c r="BF27" i="28" s="1"/>
  <c r="BF29" i="28" s="1"/>
  <c r="BF32" i="28" s="1"/>
  <c r="AZ27" i="28"/>
  <c r="AZ29" i="28" s="1"/>
  <c r="AY27" i="28"/>
  <c r="AX27" i="28"/>
  <c r="BM27" i="28" s="1"/>
  <c r="BO20" i="28"/>
  <c r="BM20" i="28"/>
  <c r="BJ20" i="28"/>
  <c r="BI20" i="28"/>
  <c r="BH20" i="28"/>
  <c r="BG20" i="28"/>
  <c r="BK20" i="28" s="1"/>
  <c r="BE20" i="28"/>
  <c r="BQ20" i="28" s="1"/>
  <c r="BD20" i="28"/>
  <c r="BC20" i="28"/>
  <c r="BB20" i="28"/>
  <c r="BF20" i="28" s="1"/>
  <c r="AZ20" i="28"/>
  <c r="BP20" i="28" s="1"/>
  <c r="AY20" i="28"/>
  <c r="BN20" i="28" s="1"/>
  <c r="AX20" i="28"/>
  <c r="BN19" i="28"/>
  <c r="BM19" i="28"/>
  <c r="BJ19" i="28"/>
  <c r="BI19" i="28"/>
  <c r="BH19" i="28"/>
  <c r="BO19" i="28" s="1"/>
  <c r="BG19" i="28"/>
  <c r="BK19" i="28" s="1"/>
  <c r="BE19" i="28"/>
  <c r="BQ19" i="28" s="1"/>
  <c r="BD19" i="28"/>
  <c r="BC19" i="28"/>
  <c r="BB19" i="28"/>
  <c r="BF19" i="28" s="1"/>
  <c r="AZ19" i="28"/>
  <c r="AY19" i="28"/>
  <c r="AX19" i="28"/>
  <c r="BI18" i="28"/>
  <c r="BI21" i="28" s="1"/>
  <c r="BO17" i="28"/>
  <c r="BN17" i="28"/>
  <c r="BJ17" i="28"/>
  <c r="BJ18" i="28" s="1"/>
  <c r="BJ21" i="28" s="1"/>
  <c r="BI17" i="28"/>
  <c r="BH17" i="28"/>
  <c r="BG17" i="28"/>
  <c r="BK17" i="28" s="1"/>
  <c r="BE17" i="28"/>
  <c r="BQ17" i="28" s="1"/>
  <c r="BD17" i="28"/>
  <c r="BC17" i="28"/>
  <c r="BB17" i="28"/>
  <c r="AZ17" i="28"/>
  <c r="BP17" i="28" s="1"/>
  <c r="AY17" i="28"/>
  <c r="AX17" i="28"/>
  <c r="BM17" i="28" s="1"/>
  <c r="BO16" i="28"/>
  <c r="BO18" i="28" s="1"/>
  <c r="BO21" i="28" s="1"/>
  <c r="BJ16" i="28"/>
  <c r="BI16" i="28"/>
  <c r="BH16" i="28"/>
  <c r="BH18" i="28" s="1"/>
  <c r="BH21" i="28" s="1"/>
  <c r="BG16" i="28"/>
  <c r="BG18" i="28" s="1"/>
  <c r="BG21" i="28" s="1"/>
  <c r="BE16" i="28"/>
  <c r="BQ16" i="28" s="1"/>
  <c r="BD16" i="28"/>
  <c r="BD18" i="28" s="1"/>
  <c r="BD21" i="28" s="1"/>
  <c r="BC16" i="28"/>
  <c r="BC18" i="28" s="1"/>
  <c r="BC21" i="28" s="1"/>
  <c r="BB16" i="28"/>
  <c r="AZ16" i="28"/>
  <c r="AZ18" i="28" s="1"/>
  <c r="AY16" i="28"/>
  <c r="AX16" i="28"/>
  <c r="BF9" i="28"/>
  <c r="BF8" i="28"/>
  <c r="BM6" i="28"/>
  <c r="BN6" i="28"/>
  <c r="BO6" i="28"/>
  <c r="BP6" i="28"/>
  <c r="BP5" i="28"/>
  <c r="BQ18" i="28" l="1"/>
  <c r="BQ21" i="28" s="1"/>
  <c r="BN5" i="26"/>
  <c r="BN60" i="26" s="1"/>
  <c r="BN62" i="26" s="1"/>
  <c r="I68" i="26"/>
  <c r="I70" i="26" s="1"/>
  <c r="I73" i="26" s="1"/>
  <c r="I75" i="26" s="1"/>
  <c r="I76" i="26" s="1"/>
  <c r="BC71" i="26"/>
  <c r="AJ65" i="26"/>
  <c r="BG65" i="26"/>
  <c r="BC72" i="26"/>
  <c r="BE18" i="28"/>
  <c r="BE21" i="28" s="1"/>
  <c r="BN27" i="28"/>
  <c r="BN29" i="28" s="1"/>
  <c r="BB33" i="28"/>
  <c r="BN16" i="28"/>
  <c r="BN18" i="28" s="1"/>
  <c r="BF16" i="28"/>
  <c r="BM16" i="28"/>
  <c r="BB18" i="28"/>
  <c r="BB21" i="28" s="1"/>
  <c r="BA70" i="26"/>
  <c r="K68" i="26"/>
  <c r="K70" i="26" s="1"/>
  <c r="K73" i="26" s="1"/>
  <c r="N62" i="26"/>
  <c r="N65" i="26" s="1"/>
  <c r="AN60" i="26"/>
  <c r="AN62" i="26" s="1"/>
  <c r="AN65" i="26" s="1"/>
  <c r="AO61" i="26"/>
  <c r="AH71" i="26"/>
  <c r="AD63" i="26"/>
  <c r="AD72" i="26"/>
  <c r="AF68" i="26"/>
  <c r="AF70" i="26" s="1"/>
  <c r="AB69" i="26"/>
  <c r="AL69" i="26" s="1"/>
  <c r="Q72" i="26"/>
  <c r="AD68" i="26"/>
  <c r="AD70" i="26" s="1"/>
  <c r="AJ68" i="26"/>
  <c r="AJ70" i="26" s="1"/>
  <c r="AJ73" i="26" s="1"/>
  <c r="AF62" i="26"/>
  <c r="AF65" i="26" s="1"/>
  <c r="AU60" i="26"/>
  <c r="AU62" i="26" s="1"/>
  <c r="BF60" i="26"/>
  <c r="BF62" i="26" s="1"/>
  <c r="BF65" i="26" s="1"/>
  <c r="AU61" i="26"/>
  <c r="AA65" i="26"/>
  <c r="M72" i="26"/>
  <c r="G64" i="26"/>
  <c r="R64" i="26" s="1"/>
  <c r="BK64" i="26"/>
  <c r="BL64" i="26" s="1"/>
  <c r="M68" i="26"/>
  <c r="M70" i="26" s="1"/>
  <c r="M73" i="26" s="1"/>
  <c r="F62" i="26"/>
  <c r="F65" i="26" s="1"/>
  <c r="G60" i="26"/>
  <c r="BA60" i="26"/>
  <c r="AX62" i="26"/>
  <c r="AX65" i="26" s="1"/>
  <c r="BR61" i="26"/>
  <c r="AD62" i="26"/>
  <c r="AD65" i="26" s="1"/>
  <c r="BI65" i="26"/>
  <c r="BK71" i="26"/>
  <c r="BK63" i="26"/>
  <c r="BL63" i="26" s="1"/>
  <c r="L64" i="26"/>
  <c r="L65" i="26" s="1"/>
  <c r="Q68" i="26"/>
  <c r="Q70" i="26" s="1"/>
  <c r="BI68" i="26"/>
  <c r="BI70" i="26" s="1"/>
  <c r="BI73" i="26" s="1"/>
  <c r="Q60" i="26"/>
  <c r="Q62" i="26" s="1"/>
  <c r="Q65" i="26" s="1"/>
  <c r="BR60" i="26"/>
  <c r="BR62" i="26" s="1"/>
  <c r="R61" i="26"/>
  <c r="BC69" i="26"/>
  <c r="BK69" i="26" s="1"/>
  <c r="Q71" i="26"/>
  <c r="X64" i="26"/>
  <c r="AI64" i="26"/>
  <c r="AF72" i="26" s="1"/>
  <c r="G70" i="26"/>
  <c r="G73" i="26" s="1"/>
  <c r="G75" i="26" s="1"/>
  <c r="G76" i="26" s="1"/>
  <c r="BA72" i="26"/>
  <c r="AH68" i="26"/>
  <c r="AH70" i="26" s="1"/>
  <c r="BC68" i="26"/>
  <c r="BC70" i="26" s="1"/>
  <c r="AH72" i="26"/>
  <c r="BK60" i="26"/>
  <c r="BK62" i="26" s="1"/>
  <c r="BA61" i="26"/>
  <c r="BL61" i="26" s="1"/>
  <c r="G63" i="26"/>
  <c r="R63" i="26" s="1"/>
  <c r="AB68" i="26"/>
  <c r="BR17" i="26"/>
  <c r="BQ18" i="26"/>
  <c r="BQ21" i="26" s="1"/>
  <c r="BL6" i="26"/>
  <c r="BF5" i="26"/>
  <c r="BF7" i="26" s="1"/>
  <c r="BQ6" i="26"/>
  <c r="BK8" i="26"/>
  <c r="BF16" i="26"/>
  <c r="BF18" i="26" s="1"/>
  <c r="BF21" i="26" s="1"/>
  <c r="BM19" i="26"/>
  <c r="BR19" i="26" s="1"/>
  <c r="BA19" i="26"/>
  <c r="AX21" i="26"/>
  <c r="BM27" i="26"/>
  <c r="BA27" i="26"/>
  <c r="BK29" i="26"/>
  <c r="BL30" i="26"/>
  <c r="BR31" i="26"/>
  <c r="BF39" i="26"/>
  <c r="BN41" i="26"/>
  <c r="BR41" i="26" s="1"/>
  <c r="AY43" i="26"/>
  <c r="BA41" i="26"/>
  <c r="BK16" i="26"/>
  <c r="BK18" i="26" s="1"/>
  <c r="BK21" i="26" s="1"/>
  <c r="BE18" i="26"/>
  <c r="BE21" i="26" s="1"/>
  <c r="AY21" i="26"/>
  <c r="BN20" i="26"/>
  <c r="BN21" i="26" s="1"/>
  <c r="BR20" i="26"/>
  <c r="BH21" i="26"/>
  <c r="BO27" i="26"/>
  <c r="BO29" i="26" s="1"/>
  <c r="BO32" i="26" s="1"/>
  <c r="BH29" i="26"/>
  <c r="BH32" i="26" s="1"/>
  <c r="BN28" i="26"/>
  <c r="BN29" i="26" s="1"/>
  <c r="BN32" i="26" s="1"/>
  <c r="BR28" i="26"/>
  <c r="BF30" i="26"/>
  <c r="BF32" i="26" s="1"/>
  <c r="BR30" i="26"/>
  <c r="BA39" i="26"/>
  <c r="BL39" i="26" s="1"/>
  <c r="BM39" i="26"/>
  <c r="BR39" i="26" s="1"/>
  <c r="BK39" i="26"/>
  <c r="BJ40" i="26"/>
  <c r="BJ43" i="26" s="1"/>
  <c r="BK42" i="26"/>
  <c r="BA51" i="26"/>
  <c r="BE51" i="26"/>
  <c r="BE54" i="26" s="1"/>
  <c r="BQ49" i="26"/>
  <c r="BQ51" i="26" s="1"/>
  <c r="BQ54" i="26" s="1"/>
  <c r="BP16" i="26"/>
  <c r="BP18" i="26" s="1"/>
  <c r="BP21" i="26" s="1"/>
  <c r="BE32" i="26"/>
  <c r="BP27" i="26"/>
  <c r="BP29" i="26" s="1"/>
  <c r="BP32" i="26" s="1"/>
  <c r="BQ40" i="26"/>
  <c r="AZ40" i="26"/>
  <c r="BO50" i="26"/>
  <c r="BO51" i="26" s="1"/>
  <c r="BO54" i="26" s="1"/>
  <c r="BH51" i="26"/>
  <c r="BH54" i="26" s="1"/>
  <c r="BF9" i="26"/>
  <c r="BK5" i="26"/>
  <c r="BF6" i="26"/>
  <c r="BR6" i="26"/>
  <c r="BE7" i="26"/>
  <c r="BE10" i="26" s="1"/>
  <c r="BI7" i="26"/>
  <c r="BI10" i="26" s="1"/>
  <c r="BP8" i="26"/>
  <c r="BK9" i="26"/>
  <c r="BK6" i="26"/>
  <c r="AX7" i="26"/>
  <c r="AX10" i="26" s="1"/>
  <c r="BB7" i="26"/>
  <c r="BB10" i="26" s="1"/>
  <c r="BJ7" i="26"/>
  <c r="BJ10" i="26" s="1"/>
  <c r="BN7" i="26"/>
  <c r="BA8" i="26"/>
  <c r="BQ8" i="26"/>
  <c r="BP9" i="26"/>
  <c r="BA5" i="26"/>
  <c r="BM5" i="26"/>
  <c r="BQ5" i="26"/>
  <c r="BP6" i="26"/>
  <c r="AY7" i="26"/>
  <c r="AY10" i="26" s="1"/>
  <c r="BC7" i="26"/>
  <c r="BC10" i="26" s="1"/>
  <c r="BG7" i="26"/>
  <c r="BG10" i="26" s="1"/>
  <c r="BO7" i="26"/>
  <c r="BO10" i="26" s="1"/>
  <c r="BF8" i="26"/>
  <c r="BN8" i="26"/>
  <c r="BA9" i="26"/>
  <c r="BM9" i="26"/>
  <c r="BQ9" i="26"/>
  <c r="AZ10" i="26"/>
  <c r="BA16" i="26"/>
  <c r="BM16" i="26"/>
  <c r="BA20" i="26"/>
  <c r="BL20" i="26" s="1"/>
  <c r="BA28" i="26"/>
  <c r="BL28" i="26" s="1"/>
  <c r="AX29" i="26"/>
  <c r="AX32" i="26" s="1"/>
  <c r="BF31" i="26"/>
  <c r="BK31" i="26"/>
  <c r="BF40" i="26"/>
  <c r="BN40" i="26"/>
  <c r="BN43" i="26" s="1"/>
  <c r="BQ27" i="26"/>
  <c r="BQ29" i="26" s="1"/>
  <c r="BQ32" i="26" s="1"/>
  <c r="BG29" i="26"/>
  <c r="BG32" i="26" s="1"/>
  <c r="BA31" i="26"/>
  <c r="BL31" i="26" s="1"/>
  <c r="AZ32" i="26"/>
  <c r="BO40" i="26"/>
  <c r="BO43" i="26" s="1"/>
  <c r="AZ43" i="26"/>
  <c r="BM42" i="26"/>
  <c r="BR42" i="26" s="1"/>
  <c r="BA42" i="26"/>
  <c r="BB54" i="26"/>
  <c r="BF49" i="26"/>
  <c r="BF51" i="26" s="1"/>
  <c r="BF54" i="26" s="1"/>
  <c r="BJ54" i="26"/>
  <c r="BA53" i="26"/>
  <c r="BM38" i="26"/>
  <c r="BA38" i="26"/>
  <c r="BC43" i="26"/>
  <c r="BK38" i="26"/>
  <c r="BK40" i="26" s="1"/>
  <c r="BH43" i="26"/>
  <c r="BK49" i="26"/>
  <c r="BK51" i="26" s="1"/>
  <c r="BK54" i="26" s="1"/>
  <c r="BM51" i="26"/>
  <c r="BM52" i="26"/>
  <c r="BA52" i="26"/>
  <c r="AX54" i="26"/>
  <c r="AX40" i="26"/>
  <c r="AX43" i="26" s="1"/>
  <c r="BF41" i="26"/>
  <c r="BP41" i="26"/>
  <c r="BP43" i="26" s="1"/>
  <c r="BP42" i="26"/>
  <c r="BQ42" i="26"/>
  <c r="BP49" i="26"/>
  <c r="BP51" i="26" s="1"/>
  <c r="BP54" i="26" s="1"/>
  <c r="BF50" i="26"/>
  <c r="BL50" i="26" s="1"/>
  <c r="BK50" i="26"/>
  <c r="AY54" i="26"/>
  <c r="BN52" i="26"/>
  <c r="BN54" i="26" s="1"/>
  <c r="BK53" i="26"/>
  <c r="AY54" i="28"/>
  <c r="BN54" i="28"/>
  <c r="BM51" i="28"/>
  <c r="BM54" i="28" s="1"/>
  <c r="BR50" i="28"/>
  <c r="AZ54" i="28"/>
  <c r="BR53" i="28"/>
  <c r="BF51" i="28"/>
  <c r="BF54" i="28" s="1"/>
  <c r="BK51" i="28"/>
  <c r="BK54" i="28" s="1"/>
  <c r="BR52" i="28"/>
  <c r="BP52" i="28"/>
  <c r="BP49" i="28"/>
  <c r="BP51" i="28" s="1"/>
  <c r="BP54" i="28" s="1"/>
  <c r="BB51" i="28"/>
  <c r="BB54" i="28" s="1"/>
  <c r="BA52" i="28"/>
  <c r="AY51" i="28"/>
  <c r="BG51" i="28"/>
  <c r="BG54" i="28" s="1"/>
  <c r="BA53" i="28"/>
  <c r="BL53" i="28" s="1"/>
  <c r="BA49" i="28"/>
  <c r="BA50" i="28"/>
  <c r="BL50" i="28" s="1"/>
  <c r="BM40" i="28"/>
  <c r="BM43" i="28" s="1"/>
  <c r="BN43" i="28"/>
  <c r="BQ43" i="28"/>
  <c r="BK38" i="28"/>
  <c r="BK40" i="28" s="1"/>
  <c r="BK43" i="28" s="1"/>
  <c r="BF39" i="28"/>
  <c r="BF40" i="28" s="1"/>
  <c r="BF43" i="28" s="1"/>
  <c r="BB44" i="28" s="1"/>
  <c r="BP41" i="28"/>
  <c r="BR41" i="28" s="1"/>
  <c r="BP38" i="28"/>
  <c r="BP40" i="28" s="1"/>
  <c r="BP43" i="28" s="1"/>
  <c r="AX40" i="28"/>
  <c r="AX43" i="28" s="1"/>
  <c r="BA41" i="28"/>
  <c r="BA38" i="28"/>
  <c r="AY40" i="28"/>
  <c r="AY43" i="28" s="1"/>
  <c r="BA42" i="28"/>
  <c r="BL42" i="28" s="1"/>
  <c r="BA39" i="28"/>
  <c r="BM29" i="28"/>
  <c r="BM32" i="28" s="1"/>
  <c r="BN32" i="28"/>
  <c r="AZ32" i="28"/>
  <c r="BR30" i="28"/>
  <c r="BP30" i="28"/>
  <c r="BP27" i="28"/>
  <c r="BP29" i="28" s="1"/>
  <c r="BP32" i="28" s="1"/>
  <c r="AX29" i="28"/>
  <c r="AX32" i="28" s="1"/>
  <c r="BB29" i="28"/>
  <c r="BB32" i="28" s="1"/>
  <c r="BA30" i="28"/>
  <c r="AY32" i="28"/>
  <c r="BA27" i="28"/>
  <c r="AY29" i="28"/>
  <c r="BG29" i="28"/>
  <c r="BG32" i="28" s="1"/>
  <c r="BA31" i="28"/>
  <c r="BL31" i="28" s="1"/>
  <c r="BA28" i="28"/>
  <c r="BL28" i="28" s="1"/>
  <c r="AZ21" i="28"/>
  <c r="BR19" i="28"/>
  <c r="BR20" i="28"/>
  <c r="BN21" i="28"/>
  <c r="BM18" i="28"/>
  <c r="BM21" i="28" s="1"/>
  <c r="BR17" i="28"/>
  <c r="BK16" i="28"/>
  <c r="BK18" i="28" s="1"/>
  <c r="BK21" i="28" s="1"/>
  <c r="BF17" i="28"/>
  <c r="BF18" i="28" s="1"/>
  <c r="BF21" i="28" s="1"/>
  <c r="BB22" i="28" s="1"/>
  <c r="BP19" i="28"/>
  <c r="BP16" i="28"/>
  <c r="BP18" i="28" s="1"/>
  <c r="BP21" i="28" s="1"/>
  <c r="AX18" i="28"/>
  <c r="AX21" i="28" s="1"/>
  <c r="BA19" i="28"/>
  <c r="AY21" i="28"/>
  <c r="BA16" i="28"/>
  <c r="AY18" i="28"/>
  <c r="BA20" i="28"/>
  <c r="BL20" i="28" s="1"/>
  <c r="BA17" i="28"/>
  <c r="BP7" i="28"/>
  <c r="BQ64" i="28"/>
  <c r="BO63" i="28"/>
  <c r="BO61" i="28"/>
  <c r="BQ9" i="28"/>
  <c r="BP9" i="28"/>
  <c r="BP64" i="28" s="1"/>
  <c r="BO9" i="28"/>
  <c r="BO64" i="28" s="1"/>
  <c r="BN9" i="28"/>
  <c r="BR9" i="28" s="1"/>
  <c r="BM9" i="28"/>
  <c r="BQ8" i="28"/>
  <c r="BQ63" i="28" s="1"/>
  <c r="BP8" i="28"/>
  <c r="BO8" i="28"/>
  <c r="BN8" i="28"/>
  <c r="BN63" i="28" s="1"/>
  <c r="BM8" i="28"/>
  <c r="BM63" i="28" s="1"/>
  <c r="BP61" i="28"/>
  <c r="BN61" i="28"/>
  <c r="BM61" i="28"/>
  <c r="AT53" i="28"/>
  <c r="AT64" i="28" s="1"/>
  <c r="AS53" i="28"/>
  <c r="AR53" i="28"/>
  <c r="AQ53" i="28"/>
  <c r="AP53" i="28"/>
  <c r="AP64" i="28" s="1"/>
  <c r="AT52" i="28"/>
  <c r="AS52" i="28"/>
  <c r="AR52" i="28"/>
  <c r="AR63" i="28" s="1"/>
  <c r="AQ52" i="28"/>
  <c r="AP52" i="28"/>
  <c r="AT50" i="28"/>
  <c r="AS50" i="28"/>
  <c r="AR50" i="28"/>
  <c r="AR61" i="28" s="1"/>
  <c r="AQ50" i="28"/>
  <c r="AP50" i="28"/>
  <c r="AU50" i="28" s="1"/>
  <c r="AT49" i="28"/>
  <c r="AS49" i="28"/>
  <c r="AS51" i="28" s="1"/>
  <c r="AS54" i="28" s="1"/>
  <c r="AR49" i="28"/>
  <c r="AR51" i="28" s="1"/>
  <c r="AR54" i="28" s="1"/>
  <c r="AQ49" i="28"/>
  <c r="AQ51" i="28" s="1"/>
  <c r="AQ54" i="28" s="1"/>
  <c r="AP49" i="28"/>
  <c r="AT42" i="28"/>
  <c r="AS42" i="28"/>
  <c r="AR42" i="28"/>
  <c r="AQ42" i="28"/>
  <c r="AU42" i="28" s="1"/>
  <c r="AP42" i="28"/>
  <c r="AT41" i="28"/>
  <c r="AS41" i="28"/>
  <c r="AR41" i="28"/>
  <c r="AQ41" i="28"/>
  <c r="AP41" i="28"/>
  <c r="AU41" i="28" s="1"/>
  <c r="AT39" i="28"/>
  <c r="AS39" i="28"/>
  <c r="AR39" i="28"/>
  <c r="AQ39" i="28"/>
  <c r="AP39" i="28"/>
  <c r="AU39" i="28" s="1"/>
  <c r="AU38" i="28"/>
  <c r="AU40" i="28" s="1"/>
  <c r="AU43" i="28" s="1"/>
  <c r="AT38" i="28"/>
  <c r="AT40" i="28" s="1"/>
  <c r="AT43" i="28" s="1"/>
  <c r="AS38" i="28"/>
  <c r="AS40" i="28" s="1"/>
  <c r="AS43" i="28" s="1"/>
  <c r="AR38" i="28"/>
  <c r="AR40" i="28" s="1"/>
  <c r="AR43" i="28" s="1"/>
  <c r="AQ38" i="28"/>
  <c r="AQ40" i="28" s="1"/>
  <c r="AQ43" i="28" s="1"/>
  <c r="AT44" i="28" s="1"/>
  <c r="AP38" i="28"/>
  <c r="AP40" i="28" s="1"/>
  <c r="AP43" i="28" s="1"/>
  <c r="AT31" i="28"/>
  <c r="AS31" i="28"/>
  <c r="AR31" i="28"/>
  <c r="AQ31" i="28"/>
  <c r="AU31" i="28" s="1"/>
  <c r="AP31" i="28"/>
  <c r="AT30" i="28"/>
  <c r="AS30" i="28"/>
  <c r="AR30" i="28"/>
  <c r="AQ30" i="28"/>
  <c r="AP30" i="28"/>
  <c r="AU30" i="28" s="1"/>
  <c r="AT28" i="28"/>
  <c r="AS28" i="28"/>
  <c r="AR28" i="28"/>
  <c r="AQ28" i="28"/>
  <c r="AP28" i="28"/>
  <c r="AU28" i="28" s="1"/>
  <c r="AT27" i="28"/>
  <c r="AT29" i="28" s="1"/>
  <c r="AT32" i="28" s="1"/>
  <c r="AS27" i="28"/>
  <c r="AS29" i="28" s="1"/>
  <c r="AS32" i="28" s="1"/>
  <c r="AR27" i="28"/>
  <c r="AR29" i="28" s="1"/>
  <c r="AR32" i="28" s="1"/>
  <c r="AQ27" i="28"/>
  <c r="AQ29" i="28" s="1"/>
  <c r="AQ32" i="28" s="1"/>
  <c r="AP27" i="28"/>
  <c r="AP29" i="28" s="1"/>
  <c r="AP32" i="28" s="1"/>
  <c r="AT20" i="28"/>
  <c r="AS20" i="28"/>
  <c r="AR20" i="28"/>
  <c r="AQ20" i="28"/>
  <c r="AU20" i="28" s="1"/>
  <c r="AP20" i="28"/>
  <c r="AT19" i="28"/>
  <c r="AS19" i="28"/>
  <c r="AR19" i="28"/>
  <c r="AQ19" i="28"/>
  <c r="AP19" i="28"/>
  <c r="AU19" i="28" s="1"/>
  <c r="AS17" i="28"/>
  <c r="AR17" i="28"/>
  <c r="AQ17" i="28"/>
  <c r="AP17" i="28"/>
  <c r="AU17" i="28" s="1"/>
  <c r="AT16" i="28"/>
  <c r="AS16" i="28"/>
  <c r="AS18" i="28" s="1"/>
  <c r="AS21" i="28" s="1"/>
  <c r="AR16" i="28"/>
  <c r="AR18" i="28" s="1"/>
  <c r="AR21" i="28" s="1"/>
  <c r="AQ16" i="28"/>
  <c r="AP16" i="28"/>
  <c r="AP18" i="28" s="1"/>
  <c r="AP21" i="28" s="1"/>
  <c r="AT9" i="28"/>
  <c r="AS9" i="28"/>
  <c r="AS64" i="28" s="1"/>
  <c r="AR9" i="28"/>
  <c r="AR64" i="28" s="1"/>
  <c r="AQ9" i="28"/>
  <c r="AU9" i="28" s="1"/>
  <c r="AP9" i="28"/>
  <c r="AT8" i="28"/>
  <c r="AT63" i="28" s="1"/>
  <c r="AS8" i="28"/>
  <c r="AS63" i="28" s="1"/>
  <c r="AR8" i="28"/>
  <c r="AQ8" i="28"/>
  <c r="AQ63" i="28" s="1"/>
  <c r="AP8" i="28"/>
  <c r="AP63" i="28" s="1"/>
  <c r="AT6" i="28"/>
  <c r="AT61" i="28" s="1"/>
  <c r="AS6" i="28"/>
  <c r="AS61" i="28" s="1"/>
  <c r="AR6" i="28"/>
  <c r="AQ6" i="28"/>
  <c r="AQ61" i="28" s="1"/>
  <c r="AP6" i="28"/>
  <c r="AP61" i="28" s="1"/>
  <c r="AU61" i="28" s="1"/>
  <c r="AT5" i="28"/>
  <c r="AS5" i="28"/>
  <c r="AS60" i="28" s="1"/>
  <c r="AS62" i="28" s="1"/>
  <c r="AR60" i="28"/>
  <c r="AR62" i="28" s="1"/>
  <c r="AQ5" i="28"/>
  <c r="AQ7" i="28" s="1"/>
  <c r="AQ10" i="28" s="1"/>
  <c r="AP5" i="28"/>
  <c r="AP7" i="28" s="1"/>
  <c r="AP10" i="28" s="1"/>
  <c r="W64" i="28"/>
  <c r="V64" i="28"/>
  <c r="U64" i="28"/>
  <c r="S64" i="28"/>
  <c r="W63" i="28"/>
  <c r="V63" i="28"/>
  <c r="U63" i="28"/>
  <c r="T63" i="28"/>
  <c r="S63" i="28"/>
  <c r="S61" i="28"/>
  <c r="T61" i="28"/>
  <c r="U61" i="28"/>
  <c r="V61" i="28"/>
  <c r="W61" i="28"/>
  <c r="U60" i="28"/>
  <c r="V60" i="28"/>
  <c r="W60" i="28"/>
  <c r="S60" i="28"/>
  <c r="W53" i="28"/>
  <c r="V53" i="28"/>
  <c r="U53" i="28"/>
  <c r="T53" i="28"/>
  <c r="X53" i="28" s="1"/>
  <c r="S53" i="28"/>
  <c r="W52" i="28"/>
  <c r="V52" i="28"/>
  <c r="U52" i="28"/>
  <c r="T52" i="28"/>
  <c r="X52" i="28" s="1"/>
  <c r="S52" i="28"/>
  <c r="W50" i="28"/>
  <c r="V50" i="28"/>
  <c r="U50" i="28"/>
  <c r="T50" i="28"/>
  <c r="X50" i="28" s="1"/>
  <c r="S50" i="28"/>
  <c r="W49" i="28"/>
  <c r="W51" i="28" s="1"/>
  <c r="W54" i="28" s="1"/>
  <c r="V49" i="28"/>
  <c r="V51" i="28" s="1"/>
  <c r="V54" i="28" s="1"/>
  <c r="U49" i="28"/>
  <c r="U51" i="28" s="1"/>
  <c r="U54" i="28" s="1"/>
  <c r="T49" i="28"/>
  <c r="X49" i="28" s="1"/>
  <c r="S49" i="28"/>
  <c r="S51" i="28" s="1"/>
  <c r="S54" i="28" s="1"/>
  <c r="BJ9" i="28"/>
  <c r="BI9" i="28"/>
  <c r="BH9" i="28"/>
  <c r="BG9" i="28"/>
  <c r="BJ8" i="28"/>
  <c r="BI8" i="28"/>
  <c r="BH8" i="28"/>
  <c r="BG8" i="28"/>
  <c r="BJ6" i="28"/>
  <c r="BI6" i="28"/>
  <c r="BH6" i="28"/>
  <c r="BG6" i="28"/>
  <c r="BJ5" i="28"/>
  <c r="BJ7" i="28" s="1"/>
  <c r="BI5" i="28"/>
  <c r="BI7" i="28" s="1"/>
  <c r="BH5" i="28"/>
  <c r="BG5" i="28"/>
  <c r="BG7" i="28" s="1"/>
  <c r="BE5" i="28"/>
  <c r="BQ5" i="28" s="1"/>
  <c r="BQ60" i="28" s="1"/>
  <c r="BE6" i="28"/>
  <c r="BE8" i="28"/>
  <c r="BE9" i="28"/>
  <c r="BD9" i="28"/>
  <c r="BC9" i="28"/>
  <c r="BB9" i="28"/>
  <c r="BD8" i="28"/>
  <c r="BC8" i="28"/>
  <c r="BB8" i="28"/>
  <c r="BD6" i="28"/>
  <c r="BC6" i="28"/>
  <c r="BB6" i="28"/>
  <c r="BD5" i="28"/>
  <c r="BD7" i="28" s="1"/>
  <c r="BC5" i="28"/>
  <c r="BB5" i="28"/>
  <c r="AZ9" i="28"/>
  <c r="AY9" i="28"/>
  <c r="AX9" i="28"/>
  <c r="AZ8" i="28"/>
  <c r="AY8" i="28"/>
  <c r="AX8" i="28"/>
  <c r="AY5" i="28"/>
  <c r="AZ5" i="28"/>
  <c r="AY6" i="28"/>
  <c r="AZ6" i="28"/>
  <c r="AX6" i="28"/>
  <c r="AX5" i="28"/>
  <c r="O54" i="26"/>
  <c r="M54" i="26"/>
  <c r="E54" i="26"/>
  <c r="W53" i="26"/>
  <c r="V53" i="26"/>
  <c r="U53" i="26"/>
  <c r="T53" i="26"/>
  <c r="S53" i="26"/>
  <c r="Q53" i="26"/>
  <c r="L53" i="26"/>
  <c r="G53" i="26"/>
  <c r="R53" i="26" s="1"/>
  <c r="W52" i="26"/>
  <c r="V52" i="26"/>
  <c r="U52" i="26"/>
  <c r="T52" i="26"/>
  <c r="S52" i="26"/>
  <c r="Q52" i="26"/>
  <c r="L52" i="26"/>
  <c r="R52" i="26" s="1"/>
  <c r="G52" i="26"/>
  <c r="P51" i="26"/>
  <c r="P54" i="26" s="1"/>
  <c r="O51" i="26"/>
  <c r="N51" i="26"/>
  <c r="N54" i="26" s="1"/>
  <c r="M51" i="26"/>
  <c r="L51" i="26"/>
  <c r="L54" i="26" s="1"/>
  <c r="K51" i="26"/>
  <c r="K54" i="26" s="1"/>
  <c r="J51" i="26"/>
  <c r="J54" i="26" s="1"/>
  <c r="I51" i="26"/>
  <c r="I54" i="26" s="1"/>
  <c r="H51" i="26"/>
  <c r="H54" i="26" s="1"/>
  <c r="F51" i="26"/>
  <c r="F54" i="26" s="1"/>
  <c r="E51" i="26"/>
  <c r="D51" i="26"/>
  <c r="D54" i="26" s="1"/>
  <c r="W50" i="26"/>
  <c r="V50" i="26"/>
  <c r="U50" i="26"/>
  <c r="T50" i="26"/>
  <c r="S50" i="26"/>
  <c r="X50" i="26" s="1"/>
  <c r="Q50" i="26"/>
  <c r="L50" i="26"/>
  <c r="G50" i="26"/>
  <c r="W49" i="26"/>
  <c r="W51" i="26" s="1"/>
  <c r="W54" i="26" s="1"/>
  <c r="V49" i="26"/>
  <c r="V51" i="26" s="1"/>
  <c r="V54" i="26" s="1"/>
  <c r="U49" i="26"/>
  <c r="U51" i="26" s="1"/>
  <c r="U54" i="26" s="1"/>
  <c r="T49" i="26"/>
  <c r="T51" i="26" s="1"/>
  <c r="S49" i="26"/>
  <c r="X49" i="26" s="1"/>
  <c r="X51" i="26" s="1"/>
  <c r="Q49" i="26"/>
  <c r="Q51" i="26" s="1"/>
  <c r="Q54" i="26" s="1"/>
  <c r="L49" i="26"/>
  <c r="G49" i="26"/>
  <c r="G51" i="26" s="1"/>
  <c r="O43" i="26"/>
  <c r="E43" i="26"/>
  <c r="W42" i="26"/>
  <c r="V42" i="26"/>
  <c r="U42" i="26"/>
  <c r="T42" i="26"/>
  <c r="S42" i="26"/>
  <c r="Q42" i="26"/>
  <c r="L42" i="26"/>
  <c r="R42" i="26" s="1"/>
  <c r="G42" i="26"/>
  <c r="W41" i="26"/>
  <c r="V41" i="26"/>
  <c r="U41" i="26"/>
  <c r="T41" i="26"/>
  <c r="S41" i="26"/>
  <c r="Q41" i="26"/>
  <c r="L41" i="26"/>
  <c r="G41" i="26"/>
  <c r="R41" i="26" s="1"/>
  <c r="P40" i="26"/>
  <c r="P43" i="26" s="1"/>
  <c r="O40" i="26"/>
  <c r="N40" i="26"/>
  <c r="N43" i="26" s="1"/>
  <c r="M40" i="26"/>
  <c r="M43" i="26" s="1"/>
  <c r="L40" i="26"/>
  <c r="K40" i="26"/>
  <c r="J40" i="26"/>
  <c r="J43" i="26" s="1"/>
  <c r="I40" i="26"/>
  <c r="I43" i="26" s="1"/>
  <c r="H40" i="26"/>
  <c r="H43" i="26" s="1"/>
  <c r="F40" i="26"/>
  <c r="F43" i="26" s="1"/>
  <c r="E40" i="26"/>
  <c r="D40" i="26"/>
  <c r="D43" i="26" s="1"/>
  <c r="W39" i="26"/>
  <c r="V39" i="26"/>
  <c r="U39" i="26"/>
  <c r="T39" i="26"/>
  <c r="S39" i="26"/>
  <c r="Q39" i="26"/>
  <c r="L39" i="26"/>
  <c r="G39" i="26"/>
  <c r="R39" i="26" s="1"/>
  <c r="W38" i="26"/>
  <c r="W40" i="26" s="1"/>
  <c r="W43" i="26" s="1"/>
  <c r="V38" i="26"/>
  <c r="V40" i="26" s="1"/>
  <c r="V43" i="26" s="1"/>
  <c r="U38" i="26"/>
  <c r="U40" i="26" s="1"/>
  <c r="T38" i="26"/>
  <c r="T40" i="26" s="1"/>
  <c r="T43" i="26" s="1"/>
  <c r="S38" i="26"/>
  <c r="Q38" i="26"/>
  <c r="L38" i="26"/>
  <c r="G38" i="26"/>
  <c r="O32" i="26"/>
  <c r="E32" i="26"/>
  <c r="W31" i="26"/>
  <c r="V31" i="26"/>
  <c r="U31" i="26"/>
  <c r="T31" i="26"/>
  <c r="S31" i="26"/>
  <c r="Q31" i="26"/>
  <c r="L31" i="26"/>
  <c r="G31" i="26"/>
  <c r="R31" i="26" s="1"/>
  <c r="W30" i="26"/>
  <c r="V30" i="26"/>
  <c r="U30" i="26"/>
  <c r="T30" i="26"/>
  <c r="S30" i="26"/>
  <c r="Q30" i="26"/>
  <c r="L30" i="26"/>
  <c r="R30" i="26" s="1"/>
  <c r="G30" i="26"/>
  <c r="P29" i="26"/>
  <c r="P32" i="26" s="1"/>
  <c r="O29" i="26"/>
  <c r="N29" i="26"/>
  <c r="N32" i="26" s="1"/>
  <c r="M29" i="26"/>
  <c r="M32" i="26" s="1"/>
  <c r="L29" i="26"/>
  <c r="L32" i="26" s="1"/>
  <c r="K29" i="26"/>
  <c r="K32" i="26" s="1"/>
  <c r="J29" i="26"/>
  <c r="J32" i="26" s="1"/>
  <c r="I29" i="26"/>
  <c r="I32" i="26" s="1"/>
  <c r="H29" i="26"/>
  <c r="H32" i="26" s="1"/>
  <c r="F29" i="26"/>
  <c r="F32" i="26" s="1"/>
  <c r="E29" i="26"/>
  <c r="D29" i="26"/>
  <c r="D32" i="26" s="1"/>
  <c r="W28" i="26"/>
  <c r="V28" i="26"/>
  <c r="U28" i="26"/>
  <c r="T28" i="26"/>
  <c r="S28" i="26"/>
  <c r="Q28" i="26"/>
  <c r="L28" i="26"/>
  <c r="G28" i="26"/>
  <c r="W27" i="26"/>
  <c r="W29" i="26" s="1"/>
  <c r="W32" i="26" s="1"/>
  <c r="V27" i="26"/>
  <c r="V29" i="26" s="1"/>
  <c r="V32" i="26" s="1"/>
  <c r="U27" i="26"/>
  <c r="U29" i="26" s="1"/>
  <c r="T27" i="26"/>
  <c r="T29" i="26" s="1"/>
  <c r="T32" i="26" s="1"/>
  <c r="S27" i="26"/>
  <c r="Q27" i="26"/>
  <c r="Q29" i="26" s="1"/>
  <c r="L27" i="26"/>
  <c r="G27" i="26"/>
  <c r="Q21" i="26"/>
  <c r="P21" i="26"/>
  <c r="O21" i="26"/>
  <c r="N21" i="26"/>
  <c r="M21" i="26"/>
  <c r="K21" i="26"/>
  <c r="J21" i="26"/>
  <c r="I21" i="26"/>
  <c r="H21" i="26"/>
  <c r="F21" i="26"/>
  <c r="E21" i="26"/>
  <c r="D21" i="26"/>
  <c r="W20" i="26"/>
  <c r="V20" i="26"/>
  <c r="U20" i="26"/>
  <c r="T20" i="26"/>
  <c r="X20" i="26" s="1"/>
  <c r="S20" i="26"/>
  <c r="Q20" i="26"/>
  <c r="L20" i="26"/>
  <c r="G20" i="26"/>
  <c r="W19" i="26"/>
  <c r="V19" i="26"/>
  <c r="U19" i="26"/>
  <c r="T19" i="26"/>
  <c r="X19" i="26" s="1"/>
  <c r="S19" i="26"/>
  <c r="Q19" i="26"/>
  <c r="L19" i="26"/>
  <c r="G19" i="26"/>
  <c r="G21" i="26" s="1"/>
  <c r="D22" i="26" s="1"/>
  <c r="P18" i="26"/>
  <c r="O18" i="26"/>
  <c r="N18" i="26"/>
  <c r="M18" i="26"/>
  <c r="L18" i="26"/>
  <c r="K18" i="26"/>
  <c r="J18" i="26"/>
  <c r="I18" i="26"/>
  <c r="H18" i="26"/>
  <c r="F18" i="26"/>
  <c r="E18" i="26"/>
  <c r="D18" i="26"/>
  <c r="W17" i="26"/>
  <c r="V17" i="26"/>
  <c r="U17" i="26"/>
  <c r="T17" i="26"/>
  <c r="S17" i="26"/>
  <c r="X17" i="26" s="1"/>
  <c r="Q17" i="26"/>
  <c r="L17" i="26"/>
  <c r="G17" i="26"/>
  <c r="R17" i="26" s="1"/>
  <c r="W16" i="26"/>
  <c r="W18" i="26" s="1"/>
  <c r="W21" i="26" s="1"/>
  <c r="V16" i="26"/>
  <c r="V18" i="26" s="1"/>
  <c r="U16" i="26"/>
  <c r="U18" i="26" s="1"/>
  <c r="T16" i="26"/>
  <c r="T18" i="26" s="1"/>
  <c r="S16" i="26"/>
  <c r="Q16" i="26"/>
  <c r="Q18" i="26" s="1"/>
  <c r="L16" i="26"/>
  <c r="G16" i="26"/>
  <c r="K10" i="26"/>
  <c r="W9" i="26"/>
  <c r="V9" i="26"/>
  <c r="U9" i="26"/>
  <c r="T9" i="26"/>
  <c r="S9" i="26"/>
  <c r="R9" i="26"/>
  <c r="Q9" i="26"/>
  <c r="L9" i="26"/>
  <c r="G9" i="26"/>
  <c r="W8" i="26"/>
  <c r="W10" i="26" s="1"/>
  <c r="V8" i="26"/>
  <c r="U8" i="26"/>
  <c r="T8" i="26"/>
  <c r="T63" i="26" s="1"/>
  <c r="S8" i="26"/>
  <c r="Q8" i="26"/>
  <c r="L8" i="26"/>
  <c r="G8" i="26"/>
  <c r="P7" i="26"/>
  <c r="P10" i="26" s="1"/>
  <c r="O7" i="26"/>
  <c r="O10" i="26" s="1"/>
  <c r="N7" i="26"/>
  <c r="N10" i="26" s="1"/>
  <c r="M7" i="26"/>
  <c r="M10" i="26" s="1"/>
  <c r="K7" i="26"/>
  <c r="J7" i="26"/>
  <c r="J10" i="26" s="1"/>
  <c r="I7" i="26"/>
  <c r="I10" i="26" s="1"/>
  <c r="H7" i="26"/>
  <c r="H10" i="26" s="1"/>
  <c r="F7" i="26"/>
  <c r="F10" i="26" s="1"/>
  <c r="E7" i="26"/>
  <c r="E10" i="26" s="1"/>
  <c r="D7" i="26"/>
  <c r="D10" i="26" s="1"/>
  <c r="W6" i="26"/>
  <c r="V6" i="26"/>
  <c r="U6" i="26"/>
  <c r="T6" i="26"/>
  <c r="S6" i="26"/>
  <c r="Q6" i="26"/>
  <c r="L6" i="26"/>
  <c r="G6" i="26"/>
  <c r="W5" i="26"/>
  <c r="W7" i="26" s="1"/>
  <c r="V5" i="26"/>
  <c r="V7" i="26" s="1"/>
  <c r="U5" i="26"/>
  <c r="U7" i="26" s="1"/>
  <c r="U10" i="26" s="1"/>
  <c r="T5" i="26"/>
  <c r="S5" i="26"/>
  <c r="Q5" i="26"/>
  <c r="Q7" i="26" s="1"/>
  <c r="L5" i="26"/>
  <c r="L7" i="26" s="1"/>
  <c r="G5" i="26"/>
  <c r="BN5" i="28" l="1"/>
  <c r="BN7" i="28" s="1"/>
  <c r="BL17" i="28"/>
  <c r="BL12" i="26"/>
  <c r="T7" i="26"/>
  <c r="T10" i="26" s="1"/>
  <c r="T60" i="26"/>
  <c r="Q10" i="26"/>
  <c r="Q73" i="26"/>
  <c r="BR8" i="26"/>
  <c r="BN63" i="26"/>
  <c r="X63" i="26"/>
  <c r="AL72" i="26"/>
  <c r="BL9" i="26"/>
  <c r="AH73" i="26"/>
  <c r="BC73" i="26"/>
  <c r="BK65" i="26"/>
  <c r="BK72" i="26"/>
  <c r="AU52" i="28"/>
  <c r="AT18" i="28"/>
  <c r="AT21" i="28" s="1"/>
  <c r="BE7" i="28"/>
  <c r="BF6" i="28"/>
  <c r="BL6" i="28" s="1"/>
  <c r="BQ6" i="28"/>
  <c r="BR6" i="28" s="1"/>
  <c r="AT7" i="28"/>
  <c r="AT10" i="28" s="1"/>
  <c r="AT60" i="28"/>
  <c r="BH7" i="28"/>
  <c r="BO5" i="28"/>
  <c r="AU16" i="28"/>
  <c r="AU18" i="28" s="1"/>
  <c r="AU21" i="28" s="1"/>
  <c r="BC7" i="28"/>
  <c r="AP60" i="28"/>
  <c r="AP62" i="28" s="1"/>
  <c r="AP65" i="28" s="1"/>
  <c r="BB7" i="28"/>
  <c r="BM5" i="28"/>
  <c r="G62" i="26"/>
  <c r="G65" i="26" s="1"/>
  <c r="R60" i="26"/>
  <c r="R62" i="26" s="1"/>
  <c r="R65" i="26" s="1"/>
  <c r="AO64" i="26"/>
  <c r="AL68" i="26"/>
  <c r="AL70" i="26" s="1"/>
  <c r="AB70" i="26"/>
  <c r="AB73" i="26" s="1"/>
  <c r="AO63" i="26"/>
  <c r="AD71" i="26"/>
  <c r="AL71" i="26" s="1"/>
  <c r="AI65" i="26"/>
  <c r="BA73" i="26"/>
  <c r="BL60" i="26"/>
  <c r="BL62" i="26" s="1"/>
  <c r="BL65" i="26" s="1"/>
  <c r="BA62" i="26"/>
  <c r="BA65" i="26" s="1"/>
  <c r="AO60" i="26"/>
  <c r="AO62" i="26" s="1"/>
  <c r="AF73" i="26"/>
  <c r="BK68" i="26"/>
  <c r="BK70" i="26" s="1"/>
  <c r="BK73" i="26" s="1"/>
  <c r="BK12" i="26"/>
  <c r="BI12" i="26"/>
  <c r="BL52" i="26"/>
  <c r="BA54" i="26"/>
  <c r="AX55" i="26" s="1"/>
  <c r="BR52" i="26"/>
  <c r="BR38" i="26"/>
  <c r="BR40" i="26" s="1"/>
  <c r="BR43" i="26" s="1"/>
  <c r="BM40" i="26"/>
  <c r="BM43" i="26" s="1"/>
  <c r="BF43" i="26"/>
  <c r="BQ7" i="26"/>
  <c r="BQ10" i="26" s="1"/>
  <c r="BL5" i="26"/>
  <c r="BL7" i="26" s="1"/>
  <c r="BA7" i="26"/>
  <c r="BA10" i="26" s="1"/>
  <c r="AX11" i="26" s="1"/>
  <c r="BL8" i="26"/>
  <c r="BK32" i="26"/>
  <c r="BB33" i="26" s="1"/>
  <c r="BA21" i="26"/>
  <c r="AX22" i="26" s="1"/>
  <c r="BL22" i="26" s="1"/>
  <c r="BL19" i="26"/>
  <c r="BL38" i="26"/>
  <c r="BL40" i="26" s="1"/>
  <c r="BA40" i="26"/>
  <c r="BA43" i="26" s="1"/>
  <c r="AX44" i="26" s="1"/>
  <c r="BF10" i="26"/>
  <c r="BR49" i="26"/>
  <c r="BK43" i="26"/>
  <c r="BL53" i="26"/>
  <c r="BM7" i="26"/>
  <c r="BM10" i="26" s="1"/>
  <c r="BR5" i="26"/>
  <c r="BR7" i="26" s="1"/>
  <c r="BN10" i="26"/>
  <c r="BL41" i="26"/>
  <c r="BA29" i="26"/>
  <c r="BA32" i="26" s="1"/>
  <c r="AX33" i="26" s="1"/>
  <c r="BL33" i="26" s="1"/>
  <c r="BL27" i="26"/>
  <c r="BL29" i="26" s="1"/>
  <c r="BL32" i="26" s="1"/>
  <c r="BP7" i="26"/>
  <c r="BP10" i="26" s="1"/>
  <c r="BB55" i="26"/>
  <c r="BA18" i="26"/>
  <c r="BL16" i="26"/>
  <c r="BL18" i="26" s="1"/>
  <c r="BM54" i="26"/>
  <c r="BL42" i="26"/>
  <c r="BR16" i="26"/>
  <c r="BR18" i="26" s="1"/>
  <c r="BR21" i="26" s="1"/>
  <c r="BM18" i="26"/>
  <c r="BM21" i="26" s="1"/>
  <c r="BR9" i="26"/>
  <c r="BK7" i="26"/>
  <c r="BK10" i="26" s="1"/>
  <c r="BQ43" i="26"/>
  <c r="BR50" i="26"/>
  <c r="BL49" i="26"/>
  <c r="BL51" i="26" s="1"/>
  <c r="BM29" i="26"/>
  <c r="BM32" i="26" s="1"/>
  <c r="BR27" i="26"/>
  <c r="BR29" i="26" s="1"/>
  <c r="BR32" i="26" s="1"/>
  <c r="BB22" i="26"/>
  <c r="BB55" i="28"/>
  <c r="BL49" i="28"/>
  <c r="BL51" i="28" s="1"/>
  <c r="BA51" i="28"/>
  <c r="BA54" i="28"/>
  <c r="AX55" i="28" s="1"/>
  <c r="BL52" i="28"/>
  <c r="BR49" i="28"/>
  <c r="BR51" i="28" s="1"/>
  <c r="BR54" i="28" s="1"/>
  <c r="BL38" i="28"/>
  <c r="BA40" i="28"/>
  <c r="BA43" i="28" s="1"/>
  <c r="AX44" i="28" s="1"/>
  <c r="BL44" i="28" s="1"/>
  <c r="BR38" i="28"/>
  <c r="BR40" i="28" s="1"/>
  <c r="BR43" i="28" s="1"/>
  <c r="BL41" i="28"/>
  <c r="BL39" i="28"/>
  <c r="BA29" i="28"/>
  <c r="BL27" i="28"/>
  <c r="BL29" i="28" s="1"/>
  <c r="BA32" i="28"/>
  <c r="AX33" i="28" s="1"/>
  <c r="BL33" i="28" s="1"/>
  <c r="BL30" i="28"/>
  <c r="BR27" i="28"/>
  <c r="BR29" i="28" s="1"/>
  <c r="BR32" i="28" s="1"/>
  <c r="BP60" i="28"/>
  <c r="BP62" i="28" s="1"/>
  <c r="BA21" i="28"/>
  <c r="AX22" i="28" s="1"/>
  <c r="BL22" i="28" s="1"/>
  <c r="BL19" i="28"/>
  <c r="BL16" i="28"/>
  <c r="BA18" i="28"/>
  <c r="BR16" i="28"/>
  <c r="BR18" i="28" s="1"/>
  <c r="BR21" i="28" s="1"/>
  <c r="BP63" i="28"/>
  <c r="BR63" i="28" s="1"/>
  <c r="BN10" i="28"/>
  <c r="BM64" i="28"/>
  <c r="BN60" i="28"/>
  <c r="BN62" i="28" s="1"/>
  <c r="BN64" i="28"/>
  <c r="BP10" i="28"/>
  <c r="BR8" i="28"/>
  <c r="AT62" i="28"/>
  <c r="AT65" i="28" s="1"/>
  <c r="AR65" i="28"/>
  <c r="AU63" i="28"/>
  <c r="AS65" i="28"/>
  <c r="AU27" i="28"/>
  <c r="AU29" i="28" s="1"/>
  <c r="AU32" i="28" s="1"/>
  <c r="AR7" i="28"/>
  <c r="AR10" i="28" s="1"/>
  <c r="AU49" i="28"/>
  <c r="AU51" i="28" s="1"/>
  <c r="AU54" i="28" s="1"/>
  <c r="AU53" i="28"/>
  <c r="AQ60" i="28"/>
  <c r="AQ62" i="28" s="1"/>
  <c r="AQ65" i="28" s="1"/>
  <c r="AQ64" i="28"/>
  <c r="AU64" i="28" s="1"/>
  <c r="AU5" i="28"/>
  <c r="AQ18" i="28"/>
  <c r="AQ21" i="28" s="1"/>
  <c r="AP51" i="28"/>
  <c r="AP54" i="28" s="1"/>
  <c r="AU6" i="28"/>
  <c r="AS7" i="28"/>
  <c r="AS10" i="28" s="1"/>
  <c r="AU8" i="28"/>
  <c r="AT51" i="28"/>
  <c r="AT54" i="28" s="1"/>
  <c r="X51" i="28"/>
  <c r="X54" i="28" s="1"/>
  <c r="T51" i="28"/>
  <c r="T54" i="28" s="1"/>
  <c r="W44" i="26"/>
  <c r="X8" i="26"/>
  <c r="R20" i="26"/>
  <c r="V10" i="26"/>
  <c r="R8" i="26"/>
  <c r="X9" i="26"/>
  <c r="U21" i="26"/>
  <c r="R19" i="26"/>
  <c r="U32" i="26"/>
  <c r="U43" i="26"/>
  <c r="K43" i="26"/>
  <c r="G54" i="26"/>
  <c r="D55" i="26" s="1"/>
  <c r="R50" i="26"/>
  <c r="G7" i="26"/>
  <c r="G10" i="26" s="1"/>
  <c r="D11" i="26" s="1"/>
  <c r="R12" i="26"/>
  <c r="O12" i="26" s="1"/>
  <c r="Q32" i="26"/>
  <c r="X30" i="26"/>
  <c r="X31" i="26"/>
  <c r="X41" i="26"/>
  <c r="X42" i="26"/>
  <c r="X52" i="26"/>
  <c r="R21" i="26"/>
  <c r="G40" i="26"/>
  <c r="G43" i="26" s="1"/>
  <c r="D44" i="26" s="1"/>
  <c r="R38" i="26"/>
  <c r="R40" i="26" s="1"/>
  <c r="R43" i="26" s="1"/>
  <c r="R5" i="26"/>
  <c r="X5" i="26"/>
  <c r="S7" i="26"/>
  <c r="S10" i="26" s="1"/>
  <c r="X6" i="26"/>
  <c r="L10" i="26"/>
  <c r="T21" i="26"/>
  <c r="W22" i="26" s="1"/>
  <c r="H33" i="26"/>
  <c r="X12" i="26"/>
  <c r="W11" i="26"/>
  <c r="S18" i="26"/>
  <c r="S21" i="26" s="1"/>
  <c r="X16" i="26"/>
  <c r="X18" i="26" s="1"/>
  <c r="X21" i="26" s="1"/>
  <c r="W33" i="26"/>
  <c r="G18" i="26"/>
  <c r="R16" i="26"/>
  <c r="R18" i="26" s="1"/>
  <c r="H55" i="26"/>
  <c r="R55" i="26" s="1"/>
  <c r="L21" i="26"/>
  <c r="H22" i="26" s="1"/>
  <c r="R22" i="26" s="1"/>
  <c r="X27" i="26"/>
  <c r="S29" i="26"/>
  <c r="S32" i="26" s="1"/>
  <c r="X28" i="26"/>
  <c r="Q40" i="26"/>
  <c r="Q43" i="26" s="1"/>
  <c r="R6" i="26"/>
  <c r="V21" i="26"/>
  <c r="G29" i="26"/>
  <c r="G32" i="26" s="1"/>
  <c r="D33" i="26" s="1"/>
  <c r="R33" i="26" s="1"/>
  <c r="R27" i="26"/>
  <c r="R28" i="26"/>
  <c r="S40" i="26"/>
  <c r="S43" i="26" s="1"/>
  <c r="X38" i="26"/>
  <c r="X39" i="26"/>
  <c r="L43" i="26"/>
  <c r="T54" i="26"/>
  <c r="W55" i="26" s="1"/>
  <c r="X53" i="26"/>
  <c r="X54" i="26" s="1"/>
  <c r="R49" i="26"/>
  <c r="R51" i="26" s="1"/>
  <c r="R54" i="26" s="1"/>
  <c r="S51" i="26"/>
  <c r="S54" i="26" s="1"/>
  <c r="AM64" i="28"/>
  <c r="AL64" i="28"/>
  <c r="AK64" i="28"/>
  <c r="AJ64" i="28"/>
  <c r="AH64" i="28"/>
  <c r="AG64" i="28"/>
  <c r="AF64" i="28"/>
  <c r="AJ72" i="28" s="1"/>
  <c r="AE64" i="28"/>
  <c r="AC64" i="28"/>
  <c r="AB72" i="28" s="1"/>
  <c r="AB64" i="28"/>
  <c r="AA64" i="28"/>
  <c r="AM63" i="28"/>
  <c r="AL63" i="28"/>
  <c r="AK63" i="28"/>
  <c r="AJ63" i="28"/>
  <c r="AH63" i="28"/>
  <c r="AG63" i="28"/>
  <c r="AF63" i="28"/>
  <c r="AJ71" i="28" s="1"/>
  <c r="AE63" i="28"/>
  <c r="AC63" i="28"/>
  <c r="AB63" i="28"/>
  <c r="AA63" i="28"/>
  <c r="AM61" i="28"/>
  <c r="AL61" i="28"/>
  <c r="AK61" i="28"/>
  <c r="AJ61" i="28"/>
  <c r="AH61" i="28"/>
  <c r="AG61" i="28"/>
  <c r="AF61" i="28"/>
  <c r="AJ69" i="28" s="1"/>
  <c r="AE61" i="28"/>
  <c r="AC61" i="28"/>
  <c r="AB69" i="28" s="1"/>
  <c r="AB61" i="28"/>
  <c r="AA61" i="28"/>
  <c r="AM60" i="28"/>
  <c r="AM62" i="28" s="1"/>
  <c r="AL60" i="28"/>
  <c r="AK60" i="28"/>
  <c r="AJ60" i="28"/>
  <c r="AH60" i="28"/>
  <c r="AG60" i="28"/>
  <c r="AF60" i="28"/>
  <c r="AE60" i="28"/>
  <c r="AE62" i="28" s="1"/>
  <c r="AE65" i="28" s="1"/>
  <c r="AC60" i="28"/>
  <c r="AC62" i="28" s="1"/>
  <c r="AB60" i="28"/>
  <c r="AA60" i="28"/>
  <c r="N306" i="3"/>
  <c r="P64" i="28"/>
  <c r="O64" i="28"/>
  <c r="N64" i="28"/>
  <c r="M64" i="28"/>
  <c r="P63" i="28"/>
  <c r="O63" i="28"/>
  <c r="N63" i="28"/>
  <c r="M63" i="28"/>
  <c r="P61" i="28"/>
  <c r="O61" i="28"/>
  <c r="N61" i="28"/>
  <c r="K69" i="28" s="1"/>
  <c r="M61" i="28"/>
  <c r="P60" i="28"/>
  <c r="O60" i="28"/>
  <c r="N60" i="28"/>
  <c r="M60" i="28"/>
  <c r="K63" i="28"/>
  <c r="O71" i="28" s="1"/>
  <c r="K64" i="28"/>
  <c r="K60" i="28"/>
  <c r="K61" i="28"/>
  <c r="J64" i="28"/>
  <c r="I64" i="28"/>
  <c r="H64" i="28"/>
  <c r="J63" i="28"/>
  <c r="I63" i="28"/>
  <c r="H63" i="28"/>
  <c r="F64" i="28"/>
  <c r="E64" i="28"/>
  <c r="D64" i="28"/>
  <c r="F63" i="28"/>
  <c r="E63" i="28"/>
  <c r="D63" i="28"/>
  <c r="J61" i="28"/>
  <c r="I61" i="28"/>
  <c r="H61" i="28"/>
  <c r="J60" i="28"/>
  <c r="I60" i="28"/>
  <c r="I62" i="28" s="1"/>
  <c r="H60" i="28"/>
  <c r="E60" i="28"/>
  <c r="F60" i="28"/>
  <c r="E61" i="28"/>
  <c r="F61" i="28"/>
  <c r="D61" i="28"/>
  <c r="D60" i="28"/>
  <c r="AZ64" i="28"/>
  <c r="BC63" i="28"/>
  <c r="BD64" i="28"/>
  <c r="AY61" i="28"/>
  <c r="BH60" i="28"/>
  <c r="AY63" i="28"/>
  <c r="K71" i="28"/>
  <c r="P62" i="28"/>
  <c r="P65" i="28" s="1"/>
  <c r="Q53" i="28"/>
  <c r="L53" i="28"/>
  <c r="G53" i="28"/>
  <c r="Q52" i="28"/>
  <c r="L52" i="28"/>
  <c r="G52" i="28"/>
  <c r="P51" i="28"/>
  <c r="P54" i="28" s="1"/>
  <c r="O51" i="28"/>
  <c r="O54" i="28" s="1"/>
  <c r="N51" i="28"/>
  <c r="N54" i="28" s="1"/>
  <c r="M51" i="28"/>
  <c r="M54" i="28" s="1"/>
  <c r="K51" i="28"/>
  <c r="K54" i="28" s="1"/>
  <c r="J51" i="28"/>
  <c r="J54" i="28" s="1"/>
  <c r="I51" i="28"/>
  <c r="I54" i="28" s="1"/>
  <c r="H51" i="28"/>
  <c r="H54" i="28" s="1"/>
  <c r="F51" i="28"/>
  <c r="F54" i="28" s="1"/>
  <c r="E51" i="28"/>
  <c r="E54" i="28" s="1"/>
  <c r="D51" i="28"/>
  <c r="D54" i="28" s="1"/>
  <c r="Q50" i="28"/>
  <c r="L50" i="28"/>
  <c r="G50" i="28"/>
  <c r="Q49" i="28"/>
  <c r="Q51" i="28" s="1"/>
  <c r="Q54" i="28" s="1"/>
  <c r="L49" i="28"/>
  <c r="G49" i="28"/>
  <c r="G51" i="28" s="1"/>
  <c r="W42" i="28"/>
  <c r="V42" i="28"/>
  <c r="U42" i="28"/>
  <c r="T42" i="28"/>
  <c r="S42" i="28"/>
  <c r="Q42" i="28"/>
  <c r="L42" i="28"/>
  <c r="G42" i="28"/>
  <c r="W41" i="28"/>
  <c r="V41" i="28"/>
  <c r="U41" i="28"/>
  <c r="T41" i="28"/>
  <c r="S41" i="28"/>
  <c r="Q41" i="28"/>
  <c r="L41" i="28"/>
  <c r="G41" i="28"/>
  <c r="P40" i="28"/>
  <c r="P43" i="28" s="1"/>
  <c r="O40" i="28"/>
  <c r="O43" i="28" s="1"/>
  <c r="N40" i="28"/>
  <c r="N43" i="28" s="1"/>
  <c r="M40" i="28"/>
  <c r="M43" i="28" s="1"/>
  <c r="K40" i="28"/>
  <c r="K43" i="28" s="1"/>
  <c r="J40" i="28"/>
  <c r="J43" i="28" s="1"/>
  <c r="I40" i="28"/>
  <c r="I43" i="28" s="1"/>
  <c r="H40" i="28"/>
  <c r="H43" i="28" s="1"/>
  <c r="F40" i="28"/>
  <c r="F43" i="28" s="1"/>
  <c r="E40" i="28"/>
  <c r="E43" i="28" s="1"/>
  <c r="D40" i="28"/>
  <c r="D43" i="28" s="1"/>
  <c r="W39" i="28"/>
  <c r="V39" i="28"/>
  <c r="U39" i="28"/>
  <c r="T39" i="28"/>
  <c r="S39" i="28"/>
  <c r="Q39" i="28"/>
  <c r="L39" i="28"/>
  <c r="G39" i="28"/>
  <c r="W38" i="28"/>
  <c r="W40" i="28" s="1"/>
  <c r="V38" i="28"/>
  <c r="V40" i="28" s="1"/>
  <c r="U38" i="28"/>
  <c r="U40" i="28" s="1"/>
  <c r="T38" i="28"/>
  <c r="S38" i="28"/>
  <c r="S40" i="28" s="1"/>
  <c r="Q38" i="28"/>
  <c r="Q40" i="28" s="1"/>
  <c r="L38" i="28"/>
  <c r="L40" i="28" s="1"/>
  <c r="G38" i="28"/>
  <c r="W31" i="28"/>
  <c r="V31" i="28"/>
  <c r="U31" i="28"/>
  <c r="T31" i="28"/>
  <c r="S31" i="28"/>
  <c r="Q31" i="28"/>
  <c r="L31" i="28"/>
  <c r="G31" i="28"/>
  <c r="W30" i="28"/>
  <c r="V30" i="28"/>
  <c r="U30" i="28"/>
  <c r="T30" i="28"/>
  <c r="S30" i="28"/>
  <c r="Q30" i="28"/>
  <c r="L30" i="28"/>
  <c r="G30" i="28"/>
  <c r="P29" i="28"/>
  <c r="P32" i="28" s="1"/>
  <c r="O29" i="28"/>
  <c r="O32" i="28" s="1"/>
  <c r="N29" i="28"/>
  <c r="N32" i="28" s="1"/>
  <c r="M29" i="28"/>
  <c r="M32" i="28" s="1"/>
  <c r="K29" i="28"/>
  <c r="K32" i="28" s="1"/>
  <c r="J29" i="28"/>
  <c r="J32" i="28" s="1"/>
  <c r="I29" i="28"/>
  <c r="I32" i="28" s="1"/>
  <c r="H29" i="28"/>
  <c r="H32" i="28" s="1"/>
  <c r="F29" i="28"/>
  <c r="F32" i="28" s="1"/>
  <c r="E29" i="28"/>
  <c r="E32" i="28" s="1"/>
  <c r="D29" i="28"/>
  <c r="D32" i="28" s="1"/>
  <c r="W28" i="28"/>
  <c r="V28" i="28"/>
  <c r="U28" i="28"/>
  <c r="T28" i="28"/>
  <c r="S28" i="28"/>
  <c r="Q28" i="28"/>
  <c r="L28" i="28"/>
  <c r="G28" i="28"/>
  <c r="W27" i="28"/>
  <c r="W29" i="28" s="1"/>
  <c r="V27" i="28"/>
  <c r="V29" i="28" s="1"/>
  <c r="U27" i="28"/>
  <c r="U29" i="28" s="1"/>
  <c r="T27" i="28"/>
  <c r="T29" i="28" s="1"/>
  <c r="T32" i="28" s="1"/>
  <c r="S27" i="28"/>
  <c r="S29" i="28" s="1"/>
  <c r="Q27" i="28"/>
  <c r="Q29" i="28" s="1"/>
  <c r="L27" i="28"/>
  <c r="G27" i="28"/>
  <c r="G29" i="28" s="1"/>
  <c r="P21" i="28"/>
  <c r="O21" i="28"/>
  <c r="N21" i="28"/>
  <c r="M21" i="28"/>
  <c r="K21" i="28"/>
  <c r="J21" i="28"/>
  <c r="I21" i="28"/>
  <c r="H21" i="28"/>
  <c r="F21" i="28"/>
  <c r="E21" i="28"/>
  <c r="D21" i="28"/>
  <c r="W20" i="28"/>
  <c r="V20" i="28"/>
  <c r="U20" i="28"/>
  <c r="T20" i="28"/>
  <c r="S20" i="28"/>
  <c r="Q20" i="28"/>
  <c r="L20" i="28"/>
  <c r="G20" i="28"/>
  <c r="W19" i="28"/>
  <c r="V19" i="28"/>
  <c r="U19" i="28"/>
  <c r="T19" i="28"/>
  <c r="S19" i="28"/>
  <c r="Q19" i="28"/>
  <c r="Q21" i="28" s="1"/>
  <c r="L19" i="28"/>
  <c r="L21" i="28" s="1"/>
  <c r="G19" i="28"/>
  <c r="G21" i="28" s="1"/>
  <c r="D22" i="28" s="1"/>
  <c r="P18" i="28"/>
  <c r="O18" i="28"/>
  <c r="N18" i="28"/>
  <c r="M18" i="28"/>
  <c r="K18" i="28"/>
  <c r="J18" i="28"/>
  <c r="I18" i="28"/>
  <c r="H18" i="28"/>
  <c r="F18" i="28"/>
  <c r="E18" i="28"/>
  <c r="D18" i="28"/>
  <c r="W17" i="28"/>
  <c r="V17" i="28"/>
  <c r="U17" i="28"/>
  <c r="T17" i="28"/>
  <c r="S17" i="28"/>
  <c r="Q17" i="28"/>
  <c r="L17" i="28"/>
  <c r="G17" i="28"/>
  <c r="W16" i="28"/>
  <c r="W18" i="28" s="1"/>
  <c r="V16" i="28"/>
  <c r="V18" i="28" s="1"/>
  <c r="V21" i="28" s="1"/>
  <c r="U16" i="28"/>
  <c r="U18" i="28" s="1"/>
  <c r="T16" i="28"/>
  <c r="T18" i="28" s="1"/>
  <c r="S16" i="28"/>
  <c r="Q16" i="28"/>
  <c r="Q18" i="28" s="1"/>
  <c r="L16" i="28"/>
  <c r="L18" i="28" s="1"/>
  <c r="G16" i="28"/>
  <c r="G18" i="28" s="1"/>
  <c r="W9" i="28"/>
  <c r="V9" i="28"/>
  <c r="U9" i="28"/>
  <c r="T9" i="28"/>
  <c r="T64" i="28" s="1"/>
  <c r="S9" i="28"/>
  <c r="Q9" i="28"/>
  <c r="L9" i="28"/>
  <c r="G9" i="28"/>
  <c r="W8" i="28"/>
  <c r="V8" i="28"/>
  <c r="U8" i="28"/>
  <c r="T8" i="28"/>
  <c r="S8" i="28"/>
  <c r="Q8" i="28"/>
  <c r="L8" i="28"/>
  <c r="G8" i="28"/>
  <c r="P7" i="28"/>
  <c r="P10" i="28" s="1"/>
  <c r="O7" i="28"/>
  <c r="O10" i="28" s="1"/>
  <c r="N7" i="28"/>
  <c r="N10" i="28" s="1"/>
  <c r="M7" i="28"/>
  <c r="M10" i="28" s="1"/>
  <c r="K7" i="28"/>
  <c r="K10" i="28" s="1"/>
  <c r="J7" i="28"/>
  <c r="J10" i="28" s="1"/>
  <c r="I7" i="28"/>
  <c r="I10" i="28" s="1"/>
  <c r="H7" i="28"/>
  <c r="H10" i="28" s="1"/>
  <c r="F7" i="28"/>
  <c r="F10" i="28" s="1"/>
  <c r="E7" i="28"/>
  <c r="E10" i="28" s="1"/>
  <c r="D7" i="28"/>
  <c r="D10" i="28" s="1"/>
  <c r="W6" i="28"/>
  <c r="V6" i="28"/>
  <c r="U6" i="28"/>
  <c r="T6" i="28"/>
  <c r="S6" i="28"/>
  <c r="Q6" i="28"/>
  <c r="L6" i="28"/>
  <c r="G6" i="28"/>
  <c r="W5" i="28"/>
  <c r="V5" i="28"/>
  <c r="U5" i="28"/>
  <c r="T5" i="28"/>
  <c r="T60" i="28" s="1"/>
  <c r="S5" i="28"/>
  <c r="Q5" i="28"/>
  <c r="Q7" i="28" s="1"/>
  <c r="L5" i="28"/>
  <c r="L7" i="28" s="1"/>
  <c r="L10" i="28" s="1"/>
  <c r="G5" i="28"/>
  <c r="G7" i="28" s="1"/>
  <c r="J495" i="3"/>
  <c r="BL18" i="28" l="1"/>
  <c r="BL21" i="28" s="1"/>
  <c r="Q12" i="26"/>
  <c r="T62" i="26"/>
  <c r="T65" i="26" s="1"/>
  <c r="X60" i="26"/>
  <c r="X62" i="26" s="1"/>
  <c r="X65" i="26"/>
  <c r="H11" i="26"/>
  <c r="R11" i="26" s="1"/>
  <c r="BR63" i="26"/>
  <c r="BR65" i="26" s="1"/>
  <c r="BN65" i="26"/>
  <c r="BL55" i="28"/>
  <c r="BL54" i="28"/>
  <c r="AH62" i="28"/>
  <c r="AU7" i="28"/>
  <c r="AU10" i="28" s="1"/>
  <c r="BQ61" i="28"/>
  <c r="BQ7" i="28"/>
  <c r="BQ10" i="28" s="1"/>
  <c r="BO7" i="28"/>
  <c r="BO10" i="28" s="1"/>
  <c r="BO60" i="28"/>
  <c r="BO62" i="28" s="1"/>
  <c r="BO65" i="28" s="1"/>
  <c r="BR5" i="28"/>
  <c r="BR7" i="28" s="1"/>
  <c r="BR10" i="28" s="1"/>
  <c r="BM7" i="28"/>
  <c r="BM10" i="28" s="1"/>
  <c r="BM60" i="28"/>
  <c r="BM62" i="28" s="1"/>
  <c r="BM65" i="28" s="1"/>
  <c r="AD73" i="26"/>
  <c r="AO65" i="26"/>
  <c r="AL73" i="26"/>
  <c r="BB11" i="26"/>
  <c r="BL11" i="26" s="1"/>
  <c r="BL21" i="26"/>
  <c r="BL43" i="26"/>
  <c r="BL10" i="26"/>
  <c r="BB44" i="26"/>
  <c r="BL44" i="26" s="1"/>
  <c r="BL54" i="26"/>
  <c r="BR10" i="26"/>
  <c r="BR51" i="26"/>
  <c r="BR54" i="26" s="1"/>
  <c r="BL55" i="26"/>
  <c r="BL40" i="28"/>
  <c r="BL43" i="28" s="1"/>
  <c r="BP65" i="28"/>
  <c r="BL32" i="28"/>
  <c r="BN65" i="28"/>
  <c r="BR64" i="28"/>
  <c r="AU60" i="28"/>
  <c r="AU62" i="28" s="1"/>
  <c r="AU65" i="28" s="1"/>
  <c r="BH61" i="28"/>
  <c r="BH62" i="28" s="1"/>
  <c r="K62" i="28"/>
  <c r="AF62" i="28"/>
  <c r="AF65" i="28" s="1"/>
  <c r="X40" i="26"/>
  <c r="X43" i="26" s="1"/>
  <c r="X7" i="26"/>
  <c r="X10" i="26" s="1"/>
  <c r="H44" i="26"/>
  <c r="R44" i="26" s="1"/>
  <c r="X29" i="26"/>
  <c r="X32" i="26" s="1"/>
  <c r="T21" i="28"/>
  <c r="Q32" i="28"/>
  <c r="V32" i="28"/>
  <c r="AX60" i="28"/>
  <c r="AZ63" i="28"/>
  <c r="BB60" i="28"/>
  <c r="BC61" i="28"/>
  <c r="BD63" i="28"/>
  <c r="BE61" i="28"/>
  <c r="BI60" i="28"/>
  <c r="BI61" i="28"/>
  <c r="M71" i="28"/>
  <c r="AB62" i="28"/>
  <c r="AB65" i="28" s="1"/>
  <c r="AG62" i="28"/>
  <c r="AG65" i="28" s="1"/>
  <c r="AL62" i="28"/>
  <c r="AL65" i="28" s="1"/>
  <c r="AB68" i="28"/>
  <c r="AB70" i="28" s="1"/>
  <c r="AJ68" i="28"/>
  <c r="AJ70" i="28" s="1"/>
  <c r="AJ73" i="28" s="1"/>
  <c r="AH69" i="28"/>
  <c r="AH68" i="28"/>
  <c r="BE69" i="28"/>
  <c r="AX61" i="28"/>
  <c r="AY60" i="28"/>
  <c r="AY62" i="28" s="1"/>
  <c r="AX64" i="28"/>
  <c r="BC60" i="28"/>
  <c r="BD61" i="28"/>
  <c r="BB64" i="28"/>
  <c r="BE60" i="28"/>
  <c r="BJ60" i="28"/>
  <c r="BJ61" i="28"/>
  <c r="BB63" i="28"/>
  <c r="BB61" i="28"/>
  <c r="BG61" i="28"/>
  <c r="O69" i="28"/>
  <c r="O72" i="28"/>
  <c r="AH65" i="28"/>
  <c r="AM65" i="28"/>
  <c r="AH71" i="28"/>
  <c r="AZ61" i="28"/>
  <c r="AY64" i="28"/>
  <c r="BD60" i="28"/>
  <c r="BC64" i="28"/>
  <c r="BG60" i="28"/>
  <c r="AB71" i="28"/>
  <c r="AH72" i="28"/>
  <c r="BE68" i="28"/>
  <c r="R29" i="26"/>
  <c r="R32" i="26" s="1"/>
  <c r="R7" i="26"/>
  <c r="R10" i="26" s="1"/>
  <c r="R52" i="28"/>
  <c r="R53" i="28"/>
  <c r="AC65" i="28"/>
  <c r="AD63" i="28"/>
  <c r="AD71" i="28" s="1"/>
  <c r="AZ60" i="28"/>
  <c r="AI60" i="28"/>
  <c r="AN60" i="28"/>
  <c r="AI61" i="28"/>
  <c r="AF69" i="28" s="1"/>
  <c r="AN61" i="28"/>
  <c r="AN62" i="28" s="1"/>
  <c r="AI63" i="28"/>
  <c r="AF71" i="28" s="1"/>
  <c r="AN63" i="28"/>
  <c r="AI64" i="28"/>
  <c r="AF72" i="28" s="1"/>
  <c r="AN64" i="28"/>
  <c r="AX63" i="28"/>
  <c r="AA62" i="28"/>
  <c r="AA65" i="28" s="1"/>
  <c r="AD60" i="28"/>
  <c r="AD68" i="28" s="1"/>
  <c r="AJ62" i="28"/>
  <c r="AJ65" i="28" s="1"/>
  <c r="AD64" i="28"/>
  <c r="AD72" i="28" s="1"/>
  <c r="AL72" i="28" s="1"/>
  <c r="AD61" i="28"/>
  <c r="AD69" i="28" s="1"/>
  <c r="AK62" i="28"/>
  <c r="AK65" i="28" s="1"/>
  <c r="G63" i="28"/>
  <c r="U32" i="28"/>
  <c r="Q43" i="28"/>
  <c r="V43" i="28"/>
  <c r="R8" i="28"/>
  <c r="R20" i="28"/>
  <c r="R30" i="28"/>
  <c r="R31" i="28"/>
  <c r="H62" i="28"/>
  <c r="H65" i="28" s="1"/>
  <c r="S32" i="28"/>
  <c r="W32" i="28"/>
  <c r="W43" i="28"/>
  <c r="G72" i="28"/>
  <c r="R9" i="28"/>
  <c r="R38" i="28"/>
  <c r="R50" i="28"/>
  <c r="I65" i="28"/>
  <c r="I71" i="28"/>
  <c r="U21" i="28"/>
  <c r="H22" i="28"/>
  <c r="R22" i="28" s="1"/>
  <c r="R28" i="28"/>
  <c r="G69" i="28"/>
  <c r="X16" i="28"/>
  <c r="W21" i="28"/>
  <c r="X17" i="28"/>
  <c r="X20" i="28"/>
  <c r="R39" i="28"/>
  <c r="R40" i="28" s="1"/>
  <c r="X42" i="28"/>
  <c r="Q61" i="28"/>
  <c r="Q63" i="28"/>
  <c r="Q64" i="28"/>
  <c r="G68" i="28"/>
  <c r="G40" i="28"/>
  <c r="G43" i="28" s="1"/>
  <c r="D44" i="28" s="1"/>
  <c r="G10" i="28"/>
  <c r="D11" i="28" s="1"/>
  <c r="R6" i="28"/>
  <c r="T7" i="28"/>
  <c r="T10" i="28" s="1"/>
  <c r="R17" i="28"/>
  <c r="X28" i="28"/>
  <c r="X30" i="28"/>
  <c r="R41" i="28"/>
  <c r="R42" i="28"/>
  <c r="L60" i="28"/>
  <c r="Q60" i="28"/>
  <c r="D62" i="28"/>
  <c r="D65" i="28" s="1"/>
  <c r="O68" i="28"/>
  <c r="O70" i="28" s="1"/>
  <c r="O73" i="28" s="1"/>
  <c r="G71" i="28"/>
  <c r="Q10" i="28"/>
  <c r="H11" i="28" s="1"/>
  <c r="X19" i="28"/>
  <c r="L43" i="28"/>
  <c r="H44" i="28" s="1"/>
  <c r="X38" i="28"/>
  <c r="X39" i="28"/>
  <c r="J62" i="28"/>
  <c r="J65" i="28" s="1"/>
  <c r="O62" i="28"/>
  <c r="O65" i="28" s="1"/>
  <c r="M69" i="28"/>
  <c r="R12" i="28"/>
  <c r="X5" i="28"/>
  <c r="U7" i="28"/>
  <c r="U10" i="28" s="1"/>
  <c r="R16" i="28"/>
  <c r="R18" i="28" s="1"/>
  <c r="S18" i="28"/>
  <c r="S21" i="28" s="1"/>
  <c r="G32" i="28"/>
  <c r="D33" i="28" s="1"/>
  <c r="X27" i="28"/>
  <c r="U43" i="28"/>
  <c r="S43" i="28"/>
  <c r="G54" i="28"/>
  <c r="D55" i="28" s="1"/>
  <c r="S62" i="28"/>
  <c r="K68" i="28"/>
  <c r="K70" i="28" s="1"/>
  <c r="N62" i="28"/>
  <c r="N65" i="28" s="1"/>
  <c r="L61" i="28"/>
  <c r="L63" i="28"/>
  <c r="M72" i="28"/>
  <c r="V7" i="28"/>
  <c r="V10" i="28" s="1"/>
  <c r="X8" i="28"/>
  <c r="R19" i="28"/>
  <c r="L29" i="28"/>
  <c r="L32" i="28" s="1"/>
  <c r="R27" i="28"/>
  <c r="R29" i="28" s="1"/>
  <c r="X41" i="28"/>
  <c r="L51" i="28"/>
  <c r="L54" i="28" s="1"/>
  <c r="H55" i="28" s="1"/>
  <c r="R49" i="28"/>
  <c r="L64" i="28"/>
  <c r="X9" i="28"/>
  <c r="R5" i="28"/>
  <c r="X6" i="28"/>
  <c r="S7" i="28"/>
  <c r="S10" i="28" s="1"/>
  <c r="W7" i="28"/>
  <c r="W10" i="28" s="1"/>
  <c r="X31" i="28"/>
  <c r="M68" i="28"/>
  <c r="M70" i="28" s="1"/>
  <c r="F62" i="28"/>
  <c r="F65" i="28" s="1"/>
  <c r="K65" i="28"/>
  <c r="I69" i="28"/>
  <c r="K72" i="28"/>
  <c r="T40" i="28"/>
  <c r="T43" i="28" s="1"/>
  <c r="G60" i="28"/>
  <c r="E62" i="28"/>
  <c r="E65" i="28" s="1"/>
  <c r="M62" i="28"/>
  <c r="M65" i="28" s="1"/>
  <c r="G64" i="28"/>
  <c r="I68" i="28"/>
  <c r="I72" i="28"/>
  <c r="G61" i="28"/>
  <c r="BQ62" i="28" l="1"/>
  <c r="BQ65" i="28" s="1"/>
  <c r="BR61" i="28"/>
  <c r="BR60" i="28"/>
  <c r="BC71" i="28"/>
  <c r="BC69" i="28"/>
  <c r="BK64" i="28"/>
  <c r="BE71" i="28"/>
  <c r="BD62" i="28"/>
  <c r="BD65" i="28" s="1"/>
  <c r="BH65" i="28"/>
  <c r="AO63" i="28"/>
  <c r="BB62" i="28"/>
  <c r="R32" i="28"/>
  <c r="S65" i="28"/>
  <c r="R11" i="28"/>
  <c r="AD70" i="28"/>
  <c r="AD73" i="28" s="1"/>
  <c r="AH70" i="28"/>
  <c r="AH73" i="28" s="1"/>
  <c r="AB73" i="28"/>
  <c r="AL69" i="28"/>
  <c r="AN65" i="28"/>
  <c r="BE72" i="28"/>
  <c r="BK63" i="28"/>
  <c r="BK61" i="28"/>
  <c r="BA71" i="28"/>
  <c r="BC62" i="28"/>
  <c r="BC65" i="28" s="1"/>
  <c r="BJ62" i="28"/>
  <c r="BJ65" i="28" s="1"/>
  <c r="BI62" i="28"/>
  <c r="BI65" i="28" s="1"/>
  <c r="BK60" i="28"/>
  <c r="BG69" i="28"/>
  <c r="BI68" i="28"/>
  <c r="BI69" i="28"/>
  <c r="BC72" i="28"/>
  <c r="BB65" i="28"/>
  <c r="BF60" i="28"/>
  <c r="AY65" i="28"/>
  <c r="BA64" i="28"/>
  <c r="AX62" i="28"/>
  <c r="AX65" i="28" s="1"/>
  <c r="BA60" i="28"/>
  <c r="BA72" i="28"/>
  <c r="BG72" i="28"/>
  <c r="R51" i="28"/>
  <c r="H33" i="28"/>
  <c r="X29" i="28"/>
  <c r="BG62" i="28"/>
  <c r="BG65" i="28" s="1"/>
  <c r="AZ62" i="28"/>
  <c r="AZ65" i="28" s="1"/>
  <c r="BG68" i="28"/>
  <c r="BE70" i="28"/>
  <c r="BC68" i="28"/>
  <c r="BA68" i="28"/>
  <c r="BG71" i="28"/>
  <c r="R21" i="28"/>
  <c r="Q62" i="28"/>
  <c r="Q65" i="28" s="1"/>
  <c r="AI62" i="28"/>
  <c r="AI65" i="28" s="1"/>
  <c r="AF68" i="28"/>
  <c r="AF70" i="28" s="1"/>
  <c r="AF73" i="28" s="1"/>
  <c r="BE62" i="28"/>
  <c r="BA69" i="28"/>
  <c r="BA61" i="28"/>
  <c r="BF61" i="28"/>
  <c r="AL71" i="28"/>
  <c r="I70" i="28"/>
  <c r="R7" i="28"/>
  <c r="R10" i="28" s="1"/>
  <c r="R54" i="28"/>
  <c r="X40" i="28"/>
  <c r="X43" i="28" s="1"/>
  <c r="BA63" i="28"/>
  <c r="AO64" i="28"/>
  <c r="AO61" i="28"/>
  <c r="AD62" i="28"/>
  <c r="AD65" i="28" s="1"/>
  <c r="AO60" i="28"/>
  <c r="X63" i="28"/>
  <c r="T62" i="28"/>
  <c r="T65" i="28" s="1"/>
  <c r="L62" i="28"/>
  <c r="L65" i="28" s="1"/>
  <c r="Q71" i="28"/>
  <c r="G70" i="28"/>
  <c r="G73" i="28" s="1"/>
  <c r="G75" i="28" s="1"/>
  <c r="G76" i="28" s="1"/>
  <c r="Q72" i="28"/>
  <c r="W44" i="28"/>
  <c r="Q69" i="28"/>
  <c r="R43" i="28"/>
  <c r="U62" i="28"/>
  <c r="U65" i="28" s="1"/>
  <c r="R44" i="28"/>
  <c r="R63" i="28"/>
  <c r="M73" i="28"/>
  <c r="X7" i="28"/>
  <c r="X10" i="28" s="1"/>
  <c r="X18" i="28"/>
  <c r="X21" i="28" s="1"/>
  <c r="I73" i="28"/>
  <c r="I75" i="28" s="1"/>
  <c r="I76" i="28" s="1"/>
  <c r="K73" i="28"/>
  <c r="Q12" i="28"/>
  <c r="O12" i="28"/>
  <c r="Q68" i="28"/>
  <c r="X32" i="28"/>
  <c r="X64" i="28"/>
  <c r="R64" i="28"/>
  <c r="X61" i="28"/>
  <c r="R61" i="28"/>
  <c r="G62" i="28"/>
  <c r="G65" i="28" s="1"/>
  <c r="R60" i="28"/>
  <c r="V62" i="28"/>
  <c r="V65" i="28" s="1"/>
  <c r="R55" i="28"/>
  <c r="R33" i="28"/>
  <c r="M486" i="3"/>
  <c r="L486" i="3"/>
  <c r="K486" i="3"/>
  <c r="J486" i="3"/>
  <c r="I486" i="3"/>
  <c r="G486" i="3"/>
  <c r="F486" i="3"/>
  <c r="E486" i="3"/>
  <c r="D486" i="3"/>
  <c r="C486" i="3"/>
  <c r="T485" i="3"/>
  <c r="N485" i="3"/>
  <c r="H485" i="3"/>
  <c r="T484" i="3"/>
  <c r="N484" i="3"/>
  <c r="H484" i="3"/>
  <c r="T483" i="3"/>
  <c r="N483" i="3"/>
  <c r="H483" i="3"/>
  <c r="T482" i="3"/>
  <c r="N482" i="3"/>
  <c r="H482" i="3"/>
  <c r="T481" i="3"/>
  <c r="N481" i="3"/>
  <c r="H481" i="3"/>
  <c r="T480" i="3"/>
  <c r="N480" i="3"/>
  <c r="H480" i="3"/>
  <c r="T479" i="3"/>
  <c r="N479" i="3"/>
  <c r="H479" i="3"/>
  <c r="T478" i="3"/>
  <c r="N478" i="3"/>
  <c r="H478" i="3"/>
  <c r="T477" i="3"/>
  <c r="N477" i="3"/>
  <c r="H477" i="3"/>
  <c r="T476" i="3"/>
  <c r="N476" i="3"/>
  <c r="H476" i="3"/>
  <c r="M474" i="3"/>
  <c r="L474" i="3"/>
  <c r="K474" i="3"/>
  <c r="J474" i="3"/>
  <c r="I474" i="3"/>
  <c r="G474" i="3"/>
  <c r="F474" i="3"/>
  <c r="E474" i="3"/>
  <c r="D474" i="3"/>
  <c r="C474" i="3"/>
  <c r="T473" i="3"/>
  <c r="N473" i="3"/>
  <c r="H473" i="3"/>
  <c r="T472" i="3"/>
  <c r="N472" i="3"/>
  <c r="H472" i="3"/>
  <c r="T471" i="3"/>
  <c r="N471" i="3"/>
  <c r="H471" i="3"/>
  <c r="T470" i="3"/>
  <c r="N470" i="3"/>
  <c r="H470" i="3"/>
  <c r="T469" i="3"/>
  <c r="N469" i="3"/>
  <c r="H469" i="3"/>
  <c r="T468" i="3"/>
  <c r="N468" i="3"/>
  <c r="H468" i="3"/>
  <c r="T467" i="3"/>
  <c r="N467" i="3"/>
  <c r="H467" i="3"/>
  <c r="T466" i="3"/>
  <c r="N466" i="3"/>
  <c r="H466" i="3"/>
  <c r="T465" i="3"/>
  <c r="N465" i="3"/>
  <c r="H465" i="3"/>
  <c r="T464" i="3"/>
  <c r="N464" i="3"/>
  <c r="H464" i="3"/>
  <c r="M463" i="3"/>
  <c r="L463" i="3"/>
  <c r="K463" i="3"/>
  <c r="J463" i="3"/>
  <c r="I463" i="3"/>
  <c r="G463" i="3"/>
  <c r="F463" i="3"/>
  <c r="E463" i="3"/>
  <c r="D463" i="3"/>
  <c r="P463" i="3" s="1"/>
  <c r="C463" i="3"/>
  <c r="T462" i="3"/>
  <c r="N462" i="3"/>
  <c r="H462" i="3"/>
  <c r="T461" i="3"/>
  <c r="N461" i="3"/>
  <c r="H461" i="3"/>
  <c r="T460" i="3"/>
  <c r="N460" i="3"/>
  <c r="H460" i="3"/>
  <c r="T459" i="3"/>
  <c r="N459" i="3"/>
  <c r="H459" i="3"/>
  <c r="T458" i="3"/>
  <c r="N458" i="3"/>
  <c r="H458" i="3"/>
  <c r="T457" i="3"/>
  <c r="N457" i="3"/>
  <c r="H457" i="3"/>
  <c r="T456" i="3"/>
  <c r="N456" i="3"/>
  <c r="H456" i="3"/>
  <c r="T455" i="3"/>
  <c r="N455" i="3"/>
  <c r="H455" i="3"/>
  <c r="T454" i="3"/>
  <c r="N454" i="3"/>
  <c r="H454" i="3"/>
  <c r="T453" i="3"/>
  <c r="N453" i="3"/>
  <c r="H453" i="3"/>
  <c r="M451" i="3"/>
  <c r="L451" i="3"/>
  <c r="K451" i="3"/>
  <c r="J451" i="3"/>
  <c r="I451" i="3"/>
  <c r="G451" i="3"/>
  <c r="F451" i="3"/>
  <c r="E451" i="3"/>
  <c r="D451" i="3"/>
  <c r="C451" i="3"/>
  <c r="O451" i="3" s="1"/>
  <c r="T450" i="3"/>
  <c r="N450" i="3"/>
  <c r="H450" i="3"/>
  <c r="T449" i="3"/>
  <c r="N449" i="3"/>
  <c r="H449" i="3"/>
  <c r="T448" i="3"/>
  <c r="N448" i="3"/>
  <c r="H448" i="3"/>
  <c r="T447" i="3"/>
  <c r="N447" i="3"/>
  <c r="H447" i="3"/>
  <c r="T446" i="3"/>
  <c r="N446" i="3"/>
  <c r="H446" i="3"/>
  <c r="T445" i="3"/>
  <c r="N445" i="3"/>
  <c r="H445" i="3"/>
  <c r="T444" i="3"/>
  <c r="N444" i="3"/>
  <c r="H444" i="3"/>
  <c r="T443" i="3"/>
  <c r="N443" i="3"/>
  <c r="H443" i="3"/>
  <c r="T442" i="3"/>
  <c r="N442" i="3"/>
  <c r="H442" i="3"/>
  <c r="T441" i="3"/>
  <c r="N441" i="3"/>
  <c r="H441" i="3"/>
  <c r="M440" i="3"/>
  <c r="L440" i="3"/>
  <c r="K440" i="3"/>
  <c r="J440" i="3"/>
  <c r="I440" i="3"/>
  <c r="G440" i="3"/>
  <c r="F440" i="3"/>
  <c r="E440" i="3"/>
  <c r="D440" i="3"/>
  <c r="C440" i="3"/>
  <c r="T439" i="3"/>
  <c r="N439" i="3"/>
  <c r="H439" i="3"/>
  <c r="T438" i="3"/>
  <c r="N438" i="3"/>
  <c r="H438" i="3"/>
  <c r="T437" i="3"/>
  <c r="N437" i="3"/>
  <c r="H437" i="3"/>
  <c r="T436" i="3"/>
  <c r="N436" i="3"/>
  <c r="H436" i="3"/>
  <c r="T435" i="3"/>
  <c r="N435" i="3"/>
  <c r="H435" i="3"/>
  <c r="T434" i="3"/>
  <c r="N434" i="3"/>
  <c r="H434" i="3"/>
  <c r="T433" i="3"/>
  <c r="N433" i="3"/>
  <c r="H433" i="3"/>
  <c r="T432" i="3"/>
  <c r="N432" i="3"/>
  <c r="H432" i="3"/>
  <c r="T431" i="3"/>
  <c r="N431" i="3"/>
  <c r="H431" i="3"/>
  <c r="T430" i="3"/>
  <c r="N430" i="3"/>
  <c r="H430" i="3"/>
  <c r="M429" i="3"/>
  <c r="L429" i="3"/>
  <c r="K429" i="3"/>
  <c r="J429" i="3"/>
  <c r="I429" i="3"/>
  <c r="G429" i="3"/>
  <c r="S429" i="3" s="1"/>
  <c r="F429" i="3"/>
  <c r="E429" i="3"/>
  <c r="D429" i="3"/>
  <c r="C429" i="3"/>
  <c r="O429" i="3" s="1"/>
  <c r="T428" i="3"/>
  <c r="N428" i="3"/>
  <c r="H428" i="3"/>
  <c r="T427" i="3"/>
  <c r="N427" i="3"/>
  <c r="H427" i="3"/>
  <c r="T426" i="3"/>
  <c r="N426" i="3"/>
  <c r="H426" i="3"/>
  <c r="T425" i="3"/>
  <c r="N425" i="3"/>
  <c r="H425" i="3"/>
  <c r="T424" i="3"/>
  <c r="N424" i="3"/>
  <c r="H424" i="3"/>
  <c r="T423" i="3"/>
  <c r="N423" i="3"/>
  <c r="H423" i="3"/>
  <c r="T422" i="3"/>
  <c r="N422" i="3"/>
  <c r="H422" i="3"/>
  <c r="T421" i="3"/>
  <c r="N421" i="3"/>
  <c r="H421" i="3"/>
  <c r="T420" i="3"/>
  <c r="N420" i="3"/>
  <c r="H420" i="3"/>
  <c r="T419" i="3"/>
  <c r="N419" i="3"/>
  <c r="H419" i="3"/>
  <c r="M413" i="3"/>
  <c r="L413" i="3"/>
  <c r="K413" i="3"/>
  <c r="J413" i="3"/>
  <c r="I413" i="3"/>
  <c r="G413" i="3"/>
  <c r="F413" i="3"/>
  <c r="E413" i="3"/>
  <c r="D413" i="3"/>
  <c r="C413" i="3"/>
  <c r="O413" i="3" s="1"/>
  <c r="T412" i="3"/>
  <c r="N412" i="3"/>
  <c r="H412" i="3"/>
  <c r="T411" i="3"/>
  <c r="N411" i="3"/>
  <c r="H411" i="3"/>
  <c r="T410" i="3"/>
  <c r="N410" i="3"/>
  <c r="H410" i="3"/>
  <c r="T409" i="3"/>
  <c r="N409" i="3"/>
  <c r="H409" i="3"/>
  <c r="T408" i="3"/>
  <c r="N408" i="3"/>
  <c r="H408" i="3"/>
  <c r="T407" i="3"/>
  <c r="N407" i="3"/>
  <c r="H407" i="3"/>
  <c r="T406" i="3"/>
  <c r="N406" i="3"/>
  <c r="H406" i="3"/>
  <c r="T405" i="3"/>
  <c r="N405" i="3"/>
  <c r="H405" i="3"/>
  <c r="T404" i="3"/>
  <c r="N404" i="3"/>
  <c r="H404" i="3"/>
  <c r="T403" i="3"/>
  <c r="N403" i="3"/>
  <c r="H403" i="3"/>
  <c r="T402" i="3"/>
  <c r="N402" i="3"/>
  <c r="H402" i="3"/>
  <c r="T401" i="3"/>
  <c r="N401" i="3"/>
  <c r="H401" i="3"/>
  <c r="T400" i="3"/>
  <c r="N400" i="3"/>
  <c r="H400" i="3"/>
  <c r="T399" i="3"/>
  <c r="N399" i="3"/>
  <c r="H399" i="3"/>
  <c r="T398" i="3"/>
  <c r="N398" i="3"/>
  <c r="H398" i="3"/>
  <c r="T397" i="3"/>
  <c r="N397" i="3"/>
  <c r="H397" i="3"/>
  <c r="M395" i="3"/>
  <c r="L395" i="3"/>
  <c r="K395" i="3"/>
  <c r="J395" i="3"/>
  <c r="I395" i="3"/>
  <c r="G395" i="3"/>
  <c r="F395" i="3"/>
  <c r="E395" i="3"/>
  <c r="Q395" i="3" s="1"/>
  <c r="D395" i="3"/>
  <c r="C395" i="3"/>
  <c r="T394" i="3"/>
  <c r="N394" i="3"/>
  <c r="H394" i="3"/>
  <c r="T393" i="3"/>
  <c r="N393" i="3"/>
  <c r="H393" i="3"/>
  <c r="T392" i="3"/>
  <c r="N392" i="3"/>
  <c r="H392" i="3"/>
  <c r="T391" i="3"/>
  <c r="N391" i="3"/>
  <c r="H391" i="3"/>
  <c r="T390" i="3"/>
  <c r="N390" i="3"/>
  <c r="H390" i="3"/>
  <c r="T389" i="3"/>
  <c r="N389" i="3"/>
  <c r="H389" i="3"/>
  <c r="T388" i="3"/>
  <c r="N388" i="3"/>
  <c r="H388" i="3"/>
  <c r="T387" i="3"/>
  <c r="N387" i="3"/>
  <c r="H387" i="3"/>
  <c r="T386" i="3"/>
  <c r="N386" i="3"/>
  <c r="H386" i="3"/>
  <c r="T385" i="3"/>
  <c r="N385" i="3"/>
  <c r="H385" i="3"/>
  <c r="M384" i="3"/>
  <c r="M396" i="3" s="1"/>
  <c r="L384" i="3"/>
  <c r="K384" i="3"/>
  <c r="J384" i="3"/>
  <c r="I384" i="3"/>
  <c r="G384" i="3"/>
  <c r="F384" i="3"/>
  <c r="E384" i="3"/>
  <c r="Q384" i="3" s="1"/>
  <c r="D384" i="3"/>
  <c r="P384" i="3" s="1"/>
  <c r="C384" i="3"/>
  <c r="T383" i="3"/>
  <c r="N383" i="3"/>
  <c r="H383" i="3"/>
  <c r="T382" i="3"/>
  <c r="N382" i="3"/>
  <c r="H382" i="3"/>
  <c r="T381" i="3"/>
  <c r="N381" i="3"/>
  <c r="H381" i="3"/>
  <c r="T380" i="3"/>
  <c r="N380" i="3"/>
  <c r="H380" i="3"/>
  <c r="T379" i="3"/>
  <c r="N379" i="3"/>
  <c r="H379" i="3"/>
  <c r="T378" i="3"/>
  <c r="N378" i="3"/>
  <c r="H378" i="3"/>
  <c r="T377" i="3"/>
  <c r="N377" i="3"/>
  <c r="H377" i="3"/>
  <c r="T376" i="3"/>
  <c r="N376" i="3"/>
  <c r="H376" i="3"/>
  <c r="T375" i="3"/>
  <c r="N375" i="3"/>
  <c r="H375" i="3"/>
  <c r="T374" i="3"/>
  <c r="N374" i="3"/>
  <c r="H374" i="3"/>
  <c r="M372" i="3"/>
  <c r="L372" i="3"/>
  <c r="K372" i="3"/>
  <c r="J372" i="3"/>
  <c r="I372" i="3"/>
  <c r="G372" i="3"/>
  <c r="F372" i="3"/>
  <c r="E372" i="3"/>
  <c r="D372" i="3"/>
  <c r="P372" i="3" s="1"/>
  <c r="C372" i="3"/>
  <c r="T371" i="3"/>
  <c r="N371" i="3"/>
  <c r="H371" i="3"/>
  <c r="T370" i="3"/>
  <c r="N370" i="3"/>
  <c r="H370" i="3"/>
  <c r="T369" i="3"/>
  <c r="N369" i="3"/>
  <c r="H369" i="3"/>
  <c r="T368" i="3"/>
  <c r="N368" i="3"/>
  <c r="H368" i="3"/>
  <c r="T367" i="3"/>
  <c r="N367" i="3"/>
  <c r="H367" i="3"/>
  <c r="T366" i="3"/>
  <c r="N366" i="3"/>
  <c r="H366" i="3"/>
  <c r="T365" i="3"/>
  <c r="N365" i="3"/>
  <c r="H365" i="3"/>
  <c r="T364" i="3"/>
  <c r="N364" i="3"/>
  <c r="H364" i="3"/>
  <c r="M363" i="3"/>
  <c r="L363" i="3"/>
  <c r="K363" i="3"/>
  <c r="J363" i="3"/>
  <c r="I363" i="3"/>
  <c r="G363" i="3"/>
  <c r="S363" i="3" s="1"/>
  <c r="F363" i="3"/>
  <c r="R363" i="3" s="1"/>
  <c r="E363" i="3"/>
  <c r="D363" i="3"/>
  <c r="C363" i="3"/>
  <c r="T362" i="3"/>
  <c r="N362" i="3"/>
  <c r="H362" i="3"/>
  <c r="T361" i="3"/>
  <c r="N361" i="3"/>
  <c r="H361" i="3"/>
  <c r="T360" i="3"/>
  <c r="N360" i="3"/>
  <c r="H360" i="3"/>
  <c r="T359" i="3"/>
  <c r="N359" i="3"/>
  <c r="H359" i="3"/>
  <c r="T358" i="3"/>
  <c r="N358" i="3"/>
  <c r="H358" i="3"/>
  <c r="T357" i="3"/>
  <c r="N357" i="3"/>
  <c r="H357" i="3"/>
  <c r="T356" i="3"/>
  <c r="N356" i="3"/>
  <c r="H356" i="3"/>
  <c r="T355" i="3"/>
  <c r="N355" i="3"/>
  <c r="H355" i="3"/>
  <c r="T354" i="3"/>
  <c r="N354" i="3"/>
  <c r="H354" i="3"/>
  <c r="T353" i="3"/>
  <c r="N353" i="3"/>
  <c r="H353" i="3"/>
  <c r="M352" i="3"/>
  <c r="L352" i="3"/>
  <c r="K352" i="3"/>
  <c r="J352" i="3"/>
  <c r="I352" i="3"/>
  <c r="G352" i="3"/>
  <c r="S352" i="3" s="1"/>
  <c r="F352" i="3"/>
  <c r="E352" i="3"/>
  <c r="D352" i="3"/>
  <c r="C352" i="3"/>
  <c r="O352" i="3" s="1"/>
  <c r="T351" i="3"/>
  <c r="N351" i="3"/>
  <c r="H351" i="3"/>
  <c r="T350" i="3"/>
  <c r="N350" i="3"/>
  <c r="H350" i="3"/>
  <c r="T349" i="3"/>
  <c r="N349" i="3"/>
  <c r="H349" i="3"/>
  <c r="T348" i="3"/>
  <c r="N348" i="3"/>
  <c r="H348" i="3"/>
  <c r="T347" i="3"/>
  <c r="N347" i="3"/>
  <c r="H347" i="3"/>
  <c r="T346" i="3"/>
  <c r="N346" i="3"/>
  <c r="H346" i="3"/>
  <c r="T345" i="3"/>
  <c r="N345" i="3"/>
  <c r="H345" i="3"/>
  <c r="T344" i="3"/>
  <c r="N344" i="3"/>
  <c r="H344" i="3"/>
  <c r="T343" i="3"/>
  <c r="N343" i="3"/>
  <c r="H343" i="3"/>
  <c r="T342" i="3"/>
  <c r="N342" i="3"/>
  <c r="H342" i="3"/>
  <c r="M335" i="3"/>
  <c r="L335" i="3"/>
  <c r="K335" i="3"/>
  <c r="J335" i="3"/>
  <c r="I335" i="3"/>
  <c r="G335" i="3"/>
  <c r="S335" i="3" s="1"/>
  <c r="F335" i="3"/>
  <c r="R335" i="3" s="1"/>
  <c r="E335" i="3"/>
  <c r="D335" i="3"/>
  <c r="C335" i="3"/>
  <c r="O335" i="3" s="1"/>
  <c r="T334" i="3"/>
  <c r="N334" i="3"/>
  <c r="H334" i="3"/>
  <c r="T333" i="3"/>
  <c r="N333" i="3"/>
  <c r="H333" i="3"/>
  <c r="T332" i="3"/>
  <c r="N332" i="3"/>
  <c r="H332" i="3"/>
  <c r="T331" i="3"/>
  <c r="N331" i="3"/>
  <c r="H331" i="3"/>
  <c r="T330" i="3"/>
  <c r="N330" i="3"/>
  <c r="H330" i="3"/>
  <c r="T329" i="3"/>
  <c r="N329" i="3"/>
  <c r="H329" i="3"/>
  <c r="T328" i="3"/>
  <c r="N328" i="3"/>
  <c r="H328" i="3"/>
  <c r="T327" i="3"/>
  <c r="N327" i="3"/>
  <c r="H327" i="3"/>
  <c r="T326" i="3"/>
  <c r="N326" i="3"/>
  <c r="H326" i="3"/>
  <c r="T325" i="3"/>
  <c r="N325" i="3"/>
  <c r="H325" i="3"/>
  <c r="M323" i="3"/>
  <c r="L323" i="3"/>
  <c r="K323" i="3"/>
  <c r="K324" i="3" s="1"/>
  <c r="J323" i="3"/>
  <c r="I323" i="3"/>
  <c r="G323" i="3"/>
  <c r="F323" i="3"/>
  <c r="E323" i="3"/>
  <c r="D323" i="3"/>
  <c r="C323" i="3"/>
  <c r="T322" i="3"/>
  <c r="N322" i="3"/>
  <c r="H322" i="3"/>
  <c r="T321" i="3"/>
  <c r="N321" i="3"/>
  <c r="H321" i="3"/>
  <c r="T320" i="3"/>
  <c r="N320" i="3"/>
  <c r="H320" i="3"/>
  <c r="T319" i="3"/>
  <c r="N319" i="3"/>
  <c r="H319" i="3"/>
  <c r="T318" i="3"/>
  <c r="N318" i="3"/>
  <c r="H318" i="3"/>
  <c r="T317" i="3"/>
  <c r="N317" i="3"/>
  <c r="H317" i="3"/>
  <c r="T316" i="3"/>
  <c r="N316" i="3"/>
  <c r="H316" i="3"/>
  <c r="T315" i="3"/>
  <c r="N315" i="3"/>
  <c r="H315" i="3"/>
  <c r="T314" i="3"/>
  <c r="N314" i="3"/>
  <c r="H314" i="3"/>
  <c r="T313" i="3"/>
  <c r="N313" i="3"/>
  <c r="H313" i="3"/>
  <c r="T312" i="3"/>
  <c r="N312" i="3"/>
  <c r="H312" i="3"/>
  <c r="T311" i="3"/>
  <c r="N311" i="3"/>
  <c r="H311" i="3"/>
  <c r="T310" i="3"/>
  <c r="N310" i="3"/>
  <c r="H310" i="3"/>
  <c r="T309" i="3"/>
  <c r="N309" i="3"/>
  <c r="H309" i="3"/>
  <c r="T308" i="3"/>
  <c r="N308" i="3"/>
  <c r="H308" i="3"/>
  <c r="T307" i="3"/>
  <c r="N307" i="3"/>
  <c r="H307" i="3"/>
  <c r="T306" i="3"/>
  <c r="H306" i="3"/>
  <c r="T305" i="3"/>
  <c r="N305" i="3"/>
  <c r="H305" i="3"/>
  <c r="M304" i="3"/>
  <c r="L304" i="3"/>
  <c r="K304" i="3"/>
  <c r="J304" i="3"/>
  <c r="I304" i="3"/>
  <c r="G304" i="3"/>
  <c r="F304" i="3"/>
  <c r="R304" i="3" s="1"/>
  <c r="E304" i="3"/>
  <c r="Q304" i="3" s="1"/>
  <c r="D304" i="3"/>
  <c r="C304" i="3"/>
  <c r="T303" i="3"/>
  <c r="N303" i="3"/>
  <c r="H303" i="3"/>
  <c r="T302" i="3"/>
  <c r="N302" i="3"/>
  <c r="H302" i="3"/>
  <c r="T301" i="3"/>
  <c r="N301" i="3"/>
  <c r="H301" i="3"/>
  <c r="T300" i="3"/>
  <c r="N300" i="3"/>
  <c r="H300" i="3"/>
  <c r="T299" i="3"/>
  <c r="N299" i="3"/>
  <c r="H299" i="3"/>
  <c r="T298" i="3"/>
  <c r="N298" i="3"/>
  <c r="H298" i="3"/>
  <c r="T297" i="3"/>
  <c r="N297" i="3"/>
  <c r="H297" i="3"/>
  <c r="T296" i="3"/>
  <c r="N296" i="3"/>
  <c r="H296" i="3"/>
  <c r="T295" i="3"/>
  <c r="N295" i="3"/>
  <c r="H295" i="3"/>
  <c r="T294" i="3"/>
  <c r="N294" i="3"/>
  <c r="H294" i="3"/>
  <c r="M292" i="3"/>
  <c r="L292" i="3"/>
  <c r="K292" i="3"/>
  <c r="J292" i="3"/>
  <c r="I292" i="3"/>
  <c r="G292" i="3"/>
  <c r="F292" i="3"/>
  <c r="E292" i="3"/>
  <c r="D292" i="3"/>
  <c r="C292" i="3"/>
  <c r="T291" i="3"/>
  <c r="N291" i="3"/>
  <c r="H291" i="3"/>
  <c r="T290" i="3"/>
  <c r="N290" i="3"/>
  <c r="H290" i="3"/>
  <c r="T289" i="3"/>
  <c r="N289" i="3"/>
  <c r="H289" i="3"/>
  <c r="T288" i="3"/>
  <c r="N288" i="3"/>
  <c r="H288" i="3"/>
  <c r="T287" i="3"/>
  <c r="N287" i="3"/>
  <c r="H287" i="3"/>
  <c r="T286" i="3"/>
  <c r="N286" i="3"/>
  <c r="H286" i="3"/>
  <c r="T285" i="3"/>
  <c r="N285" i="3"/>
  <c r="H285" i="3"/>
  <c r="T284" i="3"/>
  <c r="N284" i="3"/>
  <c r="H284" i="3"/>
  <c r="T283" i="3"/>
  <c r="N283" i="3"/>
  <c r="H283" i="3"/>
  <c r="T282" i="3"/>
  <c r="N282" i="3"/>
  <c r="H282" i="3"/>
  <c r="M281" i="3"/>
  <c r="L281" i="3"/>
  <c r="K281" i="3"/>
  <c r="J281" i="3"/>
  <c r="I281" i="3"/>
  <c r="G281" i="3"/>
  <c r="F281" i="3"/>
  <c r="R281" i="3" s="1"/>
  <c r="E281" i="3"/>
  <c r="D281" i="3"/>
  <c r="C281" i="3"/>
  <c r="T280" i="3"/>
  <c r="N280" i="3"/>
  <c r="H280" i="3"/>
  <c r="T279" i="3"/>
  <c r="N279" i="3"/>
  <c r="H279" i="3"/>
  <c r="T278" i="3"/>
  <c r="N278" i="3"/>
  <c r="H278" i="3"/>
  <c r="T277" i="3"/>
  <c r="N277" i="3"/>
  <c r="H277" i="3"/>
  <c r="T276" i="3"/>
  <c r="N276" i="3"/>
  <c r="H276" i="3"/>
  <c r="T275" i="3"/>
  <c r="N275" i="3"/>
  <c r="H275" i="3"/>
  <c r="T274" i="3"/>
  <c r="N274" i="3"/>
  <c r="H274" i="3"/>
  <c r="T273" i="3"/>
  <c r="N273" i="3"/>
  <c r="H273" i="3"/>
  <c r="T272" i="3"/>
  <c r="N272" i="3"/>
  <c r="H272" i="3"/>
  <c r="T271" i="3"/>
  <c r="N271" i="3"/>
  <c r="H271" i="3"/>
  <c r="M270" i="3"/>
  <c r="L270" i="3"/>
  <c r="K270" i="3"/>
  <c r="J270" i="3"/>
  <c r="I270" i="3"/>
  <c r="G270" i="3"/>
  <c r="F270" i="3"/>
  <c r="R270" i="3" s="1"/>
  <c r="E270" i="3"/>
  <c r="D270" i="3"/>
  <c r="C270" i="3"/>
  <c r="T269" i="3"/>
  <c r="N269" i="3"/>
  <c r="H269" i="3"/>
  <c r="T268" i="3"/>
  <c r="N268" i="3"/>
  <c r="H268" i="3"/>
  <c r="T267" i="3"/>
  <c r="N267" i="3"/>
  <c r="H267" i="3"/>
  <c r="T266" i="3"/>
  <c r="N266" i="3"/>
  <c r="H266" i="3"/>
  <c r="T265" i="3"/>
  <c r="N265" i="3"/>
  <c r="H265" i="3"/>
  <c r="T264" i="3"/>
  <c r="N264" i="3"/>
  <c r="H264" i="3"/>
  <c r="T263" i="3"/>
  <c r="N263" i="3"/>
  <c r="H263" i="3"/>
  <c r="T262" i="3"/>
  <c r="N262" i="3"/>
  <c r="H262" i="3"/>
  <c r="T261" i="3"/>
  <c r="N261" i="3"/>
  <c r="H261" i="3"/>
  <c r="T260" i="3"/>
  <c r="N260" i="3"/>
  <c r="H260" i="3"/>
  <c r="M258" i="3"/>
  <c r="L258" i="3"/>
  <c r="K258" i="3"/>
  <c r="J258" i="3"/>
  <c r="I258" i="3"/>
  <c r="G258" i="3"/>
  <c r="F258" i="3"/>
  <c r="R258" i="3" s="1"/>
  <c r="E258" i="3"/>
  <c r="D258" i="3"/>
  <c r="C258" i="3"/>
  <c r="T257" i="3"/>
  <c r="N257" i="3"/>
  <c r="H257" i="3"/>
  <c r="T249" i="3"/>
  <c r="N249" i="3"/>
  <c r="H249" i="3"/>
  <c r="T248" i="3"/>
  <c r="N248" i="3"/>
  <c r="H248" i="3"/>
  <c r="T244" i="3"/>
  <c r="N244" i="3"/>
  <c r="H244" i="3"/>
  <c r="T243" i="3"/>
  <c r="N243" i="3"/>
  <c r="H243" i="3"/>
  <c r="T242" i="3"/>
  <c r="N242" i="3"/>
  <c r="H242" i="3"/>
  <c r="T241" i="3"/>
  <c r="N241" i="3"/>
  <c r="H241" i="3"/>
  <c r="T240" i="3"/>
  <c r="N240" i="3"/>
  <c r="H240" i="3"/>
  <c r="T239" i="3"/>
  <c r="N239" i="3"/>
  <c r="H239" i="3"/>
  <c r="T238" i="3"/>
  <c r="N238" i="3"/>
  <c r="H238" i="3"/>
  <c r="T237" i="3"/>
  <c r="N237" i="3"/>
  <c r="H237" i="3"/>
  <c r="T236" i="3"/>
  <c r="N236" i="3"/>
  <c r="H236" i="3"/>
  <c r="T235" i="3"/>
  <c r="N235" i="3"/>
  <c r="H235" i="3"/>
  <c r="T234" i="3"/>
  <c r="N234" i="3"/>
  <c r="H234" i="3"/>
  <c r="T233" i="3"/>
  <c r="N233" i="3"/>
  <c r="H233" i="3"/>
  <c r="T232" i="3"/>
  <c r="N232" i="3"/>
  <c r="H232" i="3"/>
  <c r="T231" i="3"/>
  <c r="N231" i="3"/>
  <c r="H231" i="3"/>
  <c r="T230" i="3"/>
  <c r="N230" i="3"/>
  <c r="H230" i="3"/>
  <c r="T229" i="3"/>
  <c r="N229" i="3"/>
  <c r="H229" i="3"/>
  <c r="T228" i="3"/>
  <c r="N228" i="3"/>
  <c r="H228" i="3"/>
  <c r="T227" i="3"/>
  <c r="N227" i="3"/>
  <c r="H227" i="3"/>
  <c r="T226" i="3"/>
  <c r="N226" i="3"/>
  <c r="H226" i="3"/>
  <c r="T225" i="3"/>
  <c r="N225" i="3"/>
  <c r="H225" i="3"/>
  <c r="T224" i="3"/>
  <c r="N224" i="3"/>
  <c r="H224" i="3"/>
  <c r="T223" i="3"/>
  <c r="N223" i="3"/>
  <c r="H223" i="3"/>
  <c r="T222" i="3"/>
  <c r="N222" i="3"/>
  <c r="H222" i="3"/>
  <c r="T221" i="3"/>
  <c r="N221" i="3"/>
  <c r="H221" i="3"/>
  <c r="T220" i="3"/>
  <c r="N220" i="3"/>
  <c r="H220" i="3"/>
  <c r="T219" i="3"/>
  <c r="N219" i="3"/>
  <c r="H219" i="3"/>
  <c r="T218" i="3"/>
  <c r="N218" i="3"/>
  <c r="H218" i="3"/>
  <c r="T217" i="3"/>
  <c r="N217" i="3"/>
  <c r="H217" i="3"/>
  <c r="T216" i="3"/>
  <c r="N216" i="3"/>
  <c r="H216" i="3"/>
  <c r="T215" i="3"/>
  <c r="N215" i="3"/>
  <c r="H215" i="3"/>
  <c r="T214" i="3"/>
  <c r="N214" i="3"/>
  <c r="H214" i="3"/>
  <c r="T213" i="3"/>
  <c r="N213" i="3"/>
  <c r="H213" i="3"/>
  <c r="T212" i="3"/>
  <c r="N212" i="3"/>
  <c r="H212" i="3"/>
  <c r="T211" i="3"/>
  <c r="N211" i="3"/>
  <c r="H211" i="3"/>
  <c r="T210" i="3"/>
  <c r="N210" i="3"/>
  <c r="H210" i="3"/>
  <c r="T209" i="3"/>
  <c r="N209" i="3"/>
  <c r="H209" i="3"/>
  <c r="T208" i="3"/>
  <c r="N208" i="3"/>
  <c r="H208" i="3"/>
  <c r="T207" i="3"/>
  <c r="N207" i="3"/>
  <c r="H207" i="3"/>
  <c r="T206" i="3"/>
  <c r="N206" i="3"/>
  <c r="H206" i="3"/>
  <c r="T205" i="3"/>
  <c r="N205" i="3"/>
  <c r="H205" i="3"/>
  <c r="T204" i="3"/>
  <c r="N204" i="3"/>
  <c r="H204" i="3"/>
  <c r="T203" i="3"/>
  <c r="N203" i="3"/>
  <c r="H203" i="3"/>
  <c r="T202" i="3"/>
  <c r="N202" i="3"/>
  <c r="H202" i="3"/>
  <c r="T201" i="3"/>
  <c r="N201" i="3"/>
  <c r="H201" i="3"/>
  <c r="T200" i="3"/>
  <c r="N200" i="3"/>
  <c r="H200" i="3"/>
  <c r="T199" i="3"/>
  <c r="N199" i="3"/>
  <c r="H199" i="3"/>
  <c r="T198" i="3"/>
  <c r="N198" i="3"/>
  <c r="H198" i="3"/>
  <c r="T197" i="3"/>
  <c r="N197" i="3"/>
  <c r="H197" i="3"/>
  <c r="T196" i="3"/>
  <c r="N196" i="3"/>
  <c r="H196" i="3"/>
  <c r="T195" i="3"/>
  <c r="N195" i="3"/>
  <c r="H195" i="3"/>
  <c r="T194" i="3"/>
  <c r="N194" i="3"/>
  <c r="H194" i="3"/>
  <c r="T193" i="3"/>
  <c r="N193" i="3"/>
  <c r="H193" i="3"/>
  <c r="T192" i="3"/>
  <c r="N192" i="3"/>
  <c r="H192" i="3"/>
  <c r="T191" i="3"/>
  <c r="N191" i="3"/>
  <c r="H191" i="3"/>
  <c r="T190" i="3"/>
  <c r="N190" i="3"/>
  <c r="H190" i="3"/>
  <c r="T189" i="3"/>
  <c r="N189" i="3"/>
  <c r="H189" i="3"/>
  <c r="T188" i="3"/>
  <c r="N188" i="3"/>
  <c r="H188" i="3"/>
  <c r="T187" i="3"/>
  <c r="N187" i="3"/>
  <c r="H187" i="3"/>
  <c r="T186" i="3"/>
  <c r="N186" i="3"/>
  <c r="H186" i="3"/>
  <c r="T185" i="3"/>
  <c r="N185" i="3"/>
  <c r="H185" i="3"/>
  <c r="T184" i="3"/>
  <c r="N184" i="3"/>
  <c r="H184" i="3"/>
  <c r="T183" i="3"/>
  <c r="N183" i="3"/>
  <c r="H183" i="3"/>
  <c r="T182" i="3"/>
  <c r="N182" i="3"/>
  <c r="H182" i="3"/>
  <c r="T181" i="3"/>
  <c r="N181" i="3"/>
  <c r="H181" i="3"/>
  <c r="T180" i="3"/>
  <c r="N180" i="3"/>
  <c r="H180" i="3"/>
  <c r="T179" i="3"/>
  <c r="N179" i="3"/>
  <c r="H179" i="3"/>
  <c r="T178" i="3"/>
  <c r="N178" i="3"/>
  <c r="H178" i="3"/>
  <c r="T177" i="3"/>
  <c r="N177" i="3"/>
  <c r="H177" i="3"/>
  <c r="T176" i="3"/>
  <c r="N176" i="3"/>
  <c r="H176" i="3"/>
  <c r="T175" i="3"/>
  <c r="N175" i="3"/>
  <c r="H175" i="3"/>
  <c r="T174" i="3"/>
  <c r="N174" i="3"/>
  <c r="H174" i="3"/>
  <c r="T173" i="3"/>
  <c r="N173" i="3"/>
  <c r="H173" i="3"/>
  <c r="T172" i="3"/>
  <c r="N172" i="3"/>
  <c r="H172" i="3"/>
  <c r="T171" i="3"/>
  <c r="N171" i="3"/>
  <c r="H171" i="3"/>
  <c r="T170" i="3"/>
  <c r="N170" i="3"/>
  <c r="H170" i="3"/>
  <c r="T169" i="3"/>
  <c r="N169" i="3"/>
  <c r="H169" i="3"/>
  <c r="T168" i="3"/>
  <c r="N168" i="3"/>
  <c r="H168" i="3"/>
  <c r="T167" i="3"/>
  <c r="N167" i="3"/>
  <c r="H167" i="3"/>
  <c r="T166" i="3"/>
  <c r="N166" i="3"/>
  <c r="H166" i="3"/>
  <c r="T165" i="3"/>
  <c r="N165" i="3"/>
  <c r="H165" i="3"/>
  <c r="T164" i="3"/>
  <c r="N164" i="3"/>
  <c r="H164" i="3"/>
  <c r="M162" i="3"/>
  <c r="L162" i="3"/>
  <c r="K162" i="3"/>
  <c r="J162" i="3"/>
  <c r="I162" i="3"/>
  <c r="G162" i="3"/>
  <c r="F162" i="3"/>
  <c r="E162" i="3"/>
  <c r="D162" i="3"/>
  <c r="C162" i="3"/>
  <c r="T161" i="3"/>
  <c r="N161" i="3"/>
  <c r="H161" i="3"/>
  <c r="T160" i="3"/>
  <c r="N160" i="3"/>
  <c r="H160" i="3"/>
  <c r="T153" i="3"/>
  <c r="N153" i="3"/>
  <c r="H153" i="3"/>
  <c r="T152" i="3"/>
  <c r="N152" i="3"/>
  <c r="H152" i="3"/>
  <c r="T148" i="3"/>
  <c r="N148" i="3"/>
  <c r="H148" i="3"/>
  <c r="T147" i="3"/>
  <c r="N147" i="3"/>
  <c r="H147" i="3"/>
  <c r="T146" i="3"/>
  <c r="N146" i="3"/>
  <c r="H146" i="3"/>
  <c r="T145" i="3"/>
  <c r="N145" i="3"/>
  <c r="H145" i="3"/>
  <c r="T144" i="3"/>
  <c r="N144" i="3"/>
  <c r="H144" i="3"/>
  <c r="T143" i="3"/>
  <c r="N143" i="3"/>
  <c r="H143" i="3"/>
  <c r="T142" i="3"/>
  <c r="N142" i="3"/>
  <c r="H142" i="3"/>
  <c r="T141" i="3"/>
  <c r="N141" i="3"/>
  <c r="H141" i="3"/>
  <c r="T140" i="3"/>
  <c r="N140" i="3"/>
  <c r="H140" i="3"/>
  <c r="T139" i="3"/>
  <c r="N139" i="3"/>
  <c r="H139" i="3"/>
  <c r="T138" i="3"/>
  <c r="N138" i="3"/>
  <c r="H138" i="3"/>
  <c r="T137" i="3"/>
  <c r="N137" i="3"/>
  <c r="H137" i="3"/>
  <c r="T136" i="3"/>
  <c r="N136" i="3"/>
  <c r="H136" i="3"/>
  <c r="T135" i="3"/>
  <c r="N135" i="3"/>
  <c r="H135" i="3"/>
  <c r="T134" i="3"/>
  <c r="N134" i="3"/>
  <c r="H134" i="3"/>
  <c r="T133" i="3"/>
  <c r="N133" i="3"/>
  <c r="H133" i="3"/>
  <c r="T132" i="3"/>
  <c r="N132" i="3"/>
  <c r="H132" i="3"/>
  <c r="T131" i="3"/>
  <c r="N131" i="3"/>
  <c r="H131" i="3"/>
  <c r="T130" i="3"/>
  <c r="N130" i="3"/>
  <c r="H130" i="3"/>
  <c r="T129" i="3"/>
  <c r="N129" i="3"/>
  <c r="H129" i="3"/>
  <c r="T128" i="3"/>
  <c r="N128" i="3"/>
  <c r="H128" i="3"/>
  <c r="T127" i="3"/>
  <c r="N127" i="3"/>
  <c r="H127" i="3"/>
  <c r="T126" i="3"/>
  <c r="N126" i="3"/>
  <c r="H126" i="3"/>
  <c r="T125" i="3"/>
  <c r="N125" i="3"/>
  <c r="H125" i="3"/>
  <c r="T124" i="3"/>
  <c r="N124" i="3"/>
  <c r="H124" i="3"/>
  <c r="T123" i="3"/>
  <c r="N123" i="3"/>
  <c r="H123" i="3"/>
  <c r="T122" i="3"/>
  <c r="N122" i="3"/>
  <c r="H122" i="3"/>
  <c r="T121" i="3"/>
  <c r="N121" i="3"/>
  <c r="H121" i="3"/>
  <c r="T120" i="3"/>
  <c r="N120" i="3"/>
  <c r="H120" i="3"/>
  <c r="T119" i="3"/>
  <c r="N119" i="3"/>
  <c r="H119" i="3"/>
  <c r="T118" i="3"/>
  <c r="N118" i="3"/>
  <c r="H118" i="3"/>
  <c r="T117" i="3"/>
  <c r="N117" i="3"/>
  <c r="H117" i="3"/>
  <c r="T116" i="3"/>
  <c r="N116" i="3"/>
  <c r="H116" i="3"/>
  <c r="T115" i="3"/>
  <c r="N115" i="3"/>
  <c r="H115" i="3"/>
  <c r="T114" i="3"/>
  <c r="N114" i="3"/>
  <c r="H114" i="3"/>
  <c r="T113" i="3"/>
  <c r="N113" i="3"/>
  <c r="H113" i="3"/>
  <c r="T112" i="3"/>
  <c r="N112" i="3"/>
  <c r="H112" i="3"/>
  <c r="T111" i="3"/>
  <c r="N111" i="3"/>
  <c r="H111" i="3"/>
  <c r="T110" i="3"/>
  <c r="N110" i="3"/>
  <c r="H110" i="3"/>
  <c r="T109" i="3"/>
  <c r="N109" i="3"/>
  <c r="H109" i="3"/>
  <c r="T108" i="3"/>
  <c r="N108" i="3"/>
  <c r="H108" i="3"/>
  <c r="T107" i="3"/>
  <c r="N107" i="3"/>
  <c r="H107" i="3"/>
  <c r="T106" i="3"/>
  <c r="N106" i="3"/>
  <c r="H106" i="3"/>
  <c r="T105" i="3"/>
  <c r="N105" i="3"/>
  <c r="H105" i="3"/>
  <c r="T104" i="3"/>
  <c r="N104" i="3"/>
  <c r="H104" i="3"/>
  <c r="T103" i="3"/>
  <c r="N103" i="3"/>
  <c r="H103" i="3"/>
  <c r="T102" i="3"/>
  <c r="N102" i="3"/>
  <c r="H102" i="3"/>
  <c r="T101" i="3"/>
  <c r="N101" i="3"/>
  <c r="H101" i="3"/>
  <c r="T100" i="3"/>
  <c r="N100" i="3"/>
  <c r="H100" i="3"/>
  <c r="T99" i="3"/>
  <c r="N99" i="3"/>
  <c r="H99" i="3"/>
  <c r="T98" i="3"/>
  <c r="N98" i="3"/>
  <c r="H98" i="3"/>
  <c r="T97" i="3"/>
  <c r="N97" i="3"/>
  <c r="H97" i="3"/>
  <c r="T96" i="3"/>
  <c r="N96" i="3"/>
  <c r="H96" i="3"/>
  <c r="T95" i="3"/>
  <c r="N95" i="3"/>
  <c r="H95" i="3"/>
  <c r="T94" i="3"/>
  <c r="N94" i="3"/>
  <c r="H94" i="3"/>
  <c r="T93" i="3"/>
  <c r="N93" i="3"/>
  <c r="H93" i="3"/>
  <c r="T92" i="3"/>
  <c r="N92" i="3"/>
  <c r="H92" i="3"/>
  <c r="T91" i="3"/>
  <c r="N91" i="3"/>
  <c r="H91" i="3"/>
  <c r="T90" i="3"/>
  <c r="N90" i="3"/>
  <c r="H90" i="3"/>
  <c r="T89" i="3"/>
  <c r="N89" i="3"/>
  <c r="H89" i="3"/>
  <c r="T88" i="3"/>
  <c r="N88" i="3"/>
  <c r="H88" i="3"/>
  <c r="T87" i="3"/>
  <c r="N87" i="3"/>
  <c r="H87" i="3"/>
  <c r="M86" i="3"/>
  <c r="L86" i="3"/>
  <c r="K86" i="3"/>
  <c r="J86" i="3"/>
  <c r="I86" i="3"/>
  <c r="G86" i="3"/>
  <c r="F86" i="3"/>
  <c r="E86" i="3"/>
  <c r="D86" i="3"/>
  <c r="C86" i="3"/>
  <c r="T85" i="3"/>
  <c r="N85" i="3"/>
  <c r="H85" i="3"/>
  <c r="T84" i="3"/>
  <c r="N84" i="3"/>
  <c r="H84" i="3"/>
  <c r="T83" i="3"/>
  <c r="N83" i="3"/>
  <c r="H83" i="3"/>
  <c r="T82" i="3"/>
  <c r="N82" i="3"/>
  <c r="H82" i="3"/>
  <c r="T81" i="3"/>
  <c r="N81" i="3"/>
  <c r="H81" i="3"/>
  <c r="T80" i="3"/>
  <c r="N80" i="3"/>
  <c r="H80" i="3"/>
  <c r="T79" i="3"/>
  <c r="N79" i="3"/>
  <c r="H79" i="3"/>
  <c r="T78" i="3"/>
  <c r="N78" i="3"/>
  <c r="H78" i="3"/>
  <c r="T77" i="3"/>
  <c r="N77" i="3"/>
  <c r="H77" i="3"/>
  <c r="T76" i="3"/>
  <c r="N76" i="3"/>
  <c r="H76" i="3"/>
  <c r="T75" i="3"/>
  <c r="N75" i="3"/>
  <c r="H75" i="3"/>
  <c r="T74" i="3"/>
  <c r="N74" i="3"/>
  <c r="H74" i="3"/>
  <c r="T73" i="3"/>
  <c r="N73" i="3"/>
  <c r="H73" i="3"/>
  <c r="T72" i="3"/>
  <c r="N72" i="3"/>
  <c r="H72" i="3"/>
  <c r="T71" i="3"/>
  <c r="N71" i="3"/>
  <c r="H71" i="3"/>
  <c r="T70" i="3"/>
  <c r="N70" i="3"/>
  <c r="H70" i="3"/>
  <c r="T69" i="3"/>
  <c r="N69" i="3"/>
  <c r="H69" i="3"/>
  <c r="T68" i="3"/>
  <c r="N68" i="3"/>
  <c r="H68" i="3"/>
  <c r="T67" i="3"/>
  <c r="N67" i="3"/>
  <c r="H67" i="3"/>
  <c r="T66" i="3"/>
  <c r="N66" i="3"/>
  <c r="H66" i="3"/>
  <c r="T65" i="3"/>
  <c r="N65" i="3"/>
  <c r="H65" i="3"/>
  <c r="T64" i="3"/>
  <c r="N64" i="3"/>
  <c r="H64" i="3"/>
  <c r="T63" i="3"/>
  <c r="N63" i="3"/>
  <c r="H63" i="3"/>
  <c r="T62" i="3"/>
  <c r="N62" i="3"/>
  <c r="H62" i="3"/>
  <c r="T61" i="3"/>
  <c r="N61" i="3"/>
  <c r="H61" i="3"/>
  <c r="T60" i="3"/>
  <c r="N60" i="3"/>
  <c r="H60" i="3"/>
  <c r="T59" i="3"/>
  <c r="N59" i="3"/>
  <c r="H59" i="3"/>
  <c r="T58" i="3"/>
  <c r="N58" i="3"/>
  <c r="H58" i="3"/>
  <c r="T57" i="3"/>
  <c r="N57" i="3"/>
  <c r="H57" i="3"/>
  <c r="T56" i="3"/>
  <c r="N56" i="3"/>
  <c r="H56" i="3"/>
  <c r="T55" i="3"/>
  <c r="N55" i="3"/>
  <c r="H55" i="3"/>
  <c r="T54" i="3"/>
  <c r="N54" i="3"/>
  <c r="H54" i="3"/>
  <c r="T53" i="3"/>
  <c r="N53" i="3"/>
  <c r="H53" i="3"/>
  <c r="T52" i="3"/>
  <c r="N52" i="3"/>
  <c r="H52" i="3"/>
  <c r="T51" i="3"/>
  <c r="N51" i="3"/>
  <c r="H51" i="3"/>
  <c r="T50" i="3"/>
  <c r="N50" i="3"/>
  <c r="H50" i="3"/>
  <c r="T49" i="3"/>
  <c r="N49" i="3"/>
  <c r="H49" i="3"/>
  <c r="T48" i="3"/>
  <c r="N48" i="3"/>
  <c r="H48" i="3"/>
  <c r="T47" i="3"/>
  <c r="N47" i="3"/>
  <c r="H47" i="3"/>
  <c r="T46" i="3"/>
  <c r="N46" i="3"/>
  <c r="H46" i="3"/>
  <c r="T45" i="3"/>
  <c r="N45" i="3"/>
  <c r="H45" i="3"/>
  <c r="T44" i="3"/>
  <c r="N44" i="3"/>
  <c r="H44" i="3"/>
  <c r="T43" i="3"/>
  <c r="N43" i="3"/>
  <c r="H43" i="3"/>
  <c r="T42" i="3"/>
  <c r="N42" i="3"/>
  <c r="H42" i="3"/>
  <c r="T41" i="3"/>
  <c r="N41" i="3"/>
  <c r="H41" i="3"/>
  <c r="T40" i="3"/>
  <c r="N40" i="3"/>
  <c r="H40" i="3"/>
  <c r="T39" i="3"/>
  <c r="N39" i="3"/>
  <c r="H39" i="3"/>
  <c r="T38" i="3"/>
  <c r="N38" i="3"/>
  <c r="H38" i="3"/>
  <c r="T37" i="3"/>
  <c r="N37" i="3"/>
  <c r="H37" i="3"/>
  <c r="T36" i="3"/>
  <c r="N36" i="3"/>
  <c r="H36" i="3"/>
  <c r="T35" i="3"/>
  <c r="N35" i="3"/>
  <c r="H35" i="3"/>
  <c r="T34" i="3"/>
  <c r="N34" i="3"/>
  <c r="H34" i="3"/>
  <c r="T33" i="3"/>
  <c r="N33" i="3"/>
  <c r="H33" i="3"/>
  <c r="T32" i="3"/>
  <c r="N32" i="3"/>
  <c r="H32" i="3"/>
  <c r="M30" i="3"/>
  <c r="L30" i="3"/>
  <c r="K30" i="3"/>
  <c r="J30" i="3"/>
  <c r="I30" i="3"/>
  <c r="G30" i="3"/>
  <c r="F30" i="3"/>
  <c r="E30" i="3"/>
  <c r="D30" i="3"/>
  <c r="C30" i="3"/>
  <c r="T29" i="3"/>
  <c r="N29" i="3"/>
  <c r="H29" i="3"/>
  <c r="T28" i="3"/>
  <c r="N28" i="3"/>
  <c r="H28" i="3"/>
  <c r="T27" i="3"/>
  <c r="N27" i="3"/>
  <c r="H27" i="3"/>
  <c r="T26" i="3"/>
  <c r="N26" i="3"/>
  <c r="H26" i="3"/>
  <c r="T25" i="3"/>
  <c r="N25" i="3"/>
  <c r="H25" i="3"/>
  <c r="T24" i="3"/>
  <c r="N24" i="3"/>
  <c r="H24" i="3"/>
  <c r="T23" i="3"/>
  <c r="N23" i="3"/>
  <c r="H23" i="3"/>
  <c r="M22" i="3"/>
  <c r="L22" i="3"/>
  <c r="K22" i="3"/>
  <c r="J22" i="3"/>
  <c r="I22" i="3"/>
  <c r="G22" i="3"/>
  <c r="F22" i="3"/>
  <c r="E22" i="3"/>
  <c r="D22" i="3"/>
  <c r="C22" i="3"/>
  <c r="T21" i="3"/>
  <c r="N21" i="3"/>
  <c r="H21" i="3"/>
  <c r="T20" i="3"/>
  <c r="N20" i="3"/>
  <c r="H20" i="3"/>
  <c r="T19" i="3"/>
  <c r="N19" i="3"/>
  <c r="H19" i="3"/>
  <c r="T18" i="3"/>
  <c r="N18" i="3"/>
  <c r="H18" i="3"/>
  <c r="T17" i="3"/>
  <c r="N17" i="3"/>
  <c r="H17" i="3"/>
  <c r="T16" i="3"/>
  <c r="N16" i="3"/>
  <c r="H16" i="3"/>
  <c r="T15" i="3"/>
  <c r="N15" i="3"/>
  <c r="H15" i="3"/>
  <c r="T14" i="3"/>
  <c r="N14" i="3"/>
  <c r="H14" i="3"/>
  <c r="M13" i="3"/>
  <c r="L13" i="3"/>
  <c r="K13" i="3"/>
  <c r="J13" i="3"/>
  <c r="I13" i="3"/>
  <c r="G13" i="3"/>
  <c r="F13" i="3"/>
  <c r="E13" i="3"/>
  <c r="D13" i="3"/>
  <c r="C13" i="3"/>
  <c r="N12" i="3"/>
  <c r="H12" i="3"/>
  <c r="N11" i="3"/>
  <c r="H11" i="3"/>
  <c r="N10" i="3"/>
  <c r="H10" i="3"/>
  <c r="N9" i="3"/>
  <c r="H9" i="3"/>
  <c r="N8" i="3"/>
  <c r="H8" i="3"/>
  <c r="N7" i="3"/>
  <c r="H7" i="3"/>
  <c r="N6" i="3"/>
  <c r="H6" i="3"/>
  <c r="N5" i="3"/>
  <c r="H5" i="3"/>
  <c r="S451" i="3" l="1"/>
  <c r="S13" i="3"/>
  <c r="R86" i="3"/>
  <c r="P30" i="3"/>
  <c r="O384" i="3"/>
  <c r="N270" i="3"/>
  <c r="N281" i="3"/>
  <c r="N292" i="3"/>
  <c r="F163" i="3"/>
  <c r="M163" i="3"/>
  <c r="O258" i="3"/>
  <c r="O270" i="3"/>
  <c r="S270" i="3"/>
  <c r="O281" i="3"/>
  <c r="S281" i="3"/>
  <c r="P323" i="3"/>
  <c r="P270" i="3"/>
  <c r="P281" i="3"/>
  <c r="P292" i="3"/>
  <c r="M293" i="3"/>
  <c r="C396" i="3"/>
  <c r="G452" i="3"/>
  <c r="BR62" i="28"/>
  <c r="BR65" i="28" s="1"/>
  <c r="G396" i="3"/>
  <c r="M475" i="3"/>
  <c r="O13" i="3"/>
  <c r="P22" i="3"/>
  <c r="Q30" i="3"/>
  <c r="Q86" i="3"/>
  <c r="J163" i="3"/>
  <c r="C324" i="3"/>
  <c r="G324" i="3"/>
  <c r="I373" i="3"/>
  <c r="M373" i="3"/>
  <c r="M414" i="3" s="1"/>
  <c r="I396" i="3"/>
  <c r="R413" i="3"/>
  <c r="R429" i="3"/>
  <c r="N440" i="3"/>
  <c r="R440" i="3"/>
  <c r="K452" i="3"/>
  <c r="Q463" i="3"/>
  <c r="J475" i="3"/>
  <c r="H486" i="3"/>
  <c r="R474" i="3"/>
  <c r="L396" i="3"/>
  <c r="I475" i="3"/>
  <c r="R22" i="3"/>
  <c r="L31" i="3"/>
  <c r="O86" i="3"/>
  <c r="S86" i="3"/>
  <c r="P304" i="3"/>
  <c r="H335" i="3"/>
  <c r="P352" i="3"/>
  <c r="R384" i="3"/>
  <c r="P440" i="3"/>
  <c r="P451" i="3"/>
  <c r="O463" i="3"/>
  <c r="S463" i="3"/>
  <c r="O486" i="3"/>
  <c r="S486" i="3"/>
  <c r="S162" i="3"/>
  <c r="S258" i="3"/>
  <c r="BC70" i="28"/>
  <c r="BC73" i="28" s="1"/>
  <c r="BE73" i="28"/>
  <c r="BK62" i="28"/>
  <c r="BK65" i="28" s="1"/>
  <c r="P78" i="28"/>
  <c r="P79" i="28" s="1"/>
  <c r="AO62" i="28"/>
  <c r="AO65" i="28" s="1"/>
  <c r="BI70" i="28"/>
  <c r="BL60" i="28"/>
  <c r="BG70" i="28"/>
  <c r="BK69" i="28"/>
  <c r="BF62" i="28"/>
  <c r="BL61" i="28"/>
  <c r="BA62" i="28"/>
  <c r="BA65" i="28" s="1"/>
  <c r="BK68" i="28"/>
  <c r="BA70" i="28"/>
  <c r="BA73" i="28" s="1"/>
  <c r="BG73" i="28"/>
  <c r="AL68" i="28"/>
  <c r="AL70" i="28" s="1"/>
  <c r="AL73" i="28" s="1"/>
  <c r="R162" i="3"/>
  <c r="R163" i="3" s="1"/>
  <c r="Q70" i="28"/>
  <c r="Q73" i="28" s="1"/>
  <c r="W62" i="28"/>
  <c r="W65" i="28" s="1"/>
  <c r="X60" i="28"/>
  <c r="X62" i="28" s="1"/>
  <c r="X65" i="28" s="1"/>
  <c r="R62" i="28"/>
  <c r="R65" i="28" s="1"/>
  <c r="F452" i="3"/>
  <c r="F487" i="3" s="1"/>
  <c r="F475" i="3"/>
  <c r="R13" i="3"/>
  <c r="H22" i="3"/>
  <c r="N86" i="3"/>
  <c r="N162" i="3"/>
  <c r="K163" i="3"/>
  <c r="C293" i="3"/>
  <c r="H304" i="3"/>
  <c r="H324" i="3" s="1"/>
  <c r="H323" i="3"/>
  <c r="J324" i="3"/>
  <c r="N335" i="3"/>
  <c r="C373" i="3"/>
  <c r="C414" i="3" s="1"/>
  <c r="E373" i="3"/>
  <c r="J373" i="3"/>
  <c r="H384" i="3"/>
  <c r="D396" i="3"/>
  <c r="H413" i="3"/>
  <c r="L452" i="3"/>
  <c r="C475" i="3"/>
  <c r="G475" i="3"/>
  <c r="L475" i="3"/>
  <c r="I324" i="3"/>
  <c r="J31" i="3"/>
  <c r="D31" i="3"/>
  <c r="L163" i="3"/>
  <c r="I293" i="3"/>
  <c r="I336" i="3" s="1"/>
  <c r="F324" i="3"/>
  <c r="H352" i="3"/>
  <c r="Q352" i="3"/>
  <c r="P363" i="3"/>
  <c r="P373" i="3" s="1"/>
  <c r="F373" i="3"/>
  <c r="Q396" i="3"/>
  <c r="J396" i="3"/>
  <c r="E396" i="3"/>
  <c r="E414" i="3" s="1"/>
  <c r="P429" i="3"/>
  <c r="H463" i="3"/>
  <c r="D475" i="3"/>
  <c r="E163" i="3"/>
  <c r="M324" i="3"/>
  <c r="H13" i="3"/>
  <c r="P13" i="3"/>
  <c r="Q22" i="3"/>
  <c r="F31" i="3"/>
  <c r="F259" i="3" s="1"/>
  <c r="P86" i="3"/>
  <c r="P162" i="3"/>
  <c r="I163" i="3"/>
  <c r="Q270" i="3"/>
  <c r="Q281" i="3"/>
  <c r="Q292" i="3"/>
  <c r="D293" i="3"/>
  <c r="O304" i="3"/>
  <c r="S304" i="3"/>
  <c r="L324" i="3"/>
  <c r="R352" i="3"/>
  <c r="K373" i="3"/>
  <c r="Q363" i="3"/>
  <c r="H372" i="3"/>
  <c r="O372" i="3"/>
  <c r="S372" i="3"/>
  <c r="S373" i="3" s="1"/>
  <c r="L373" i="3"/>
  <c r="S384" i="3"/>
  <c r="R395" i="3"/>
  <c r="Q413" i="3"/>
  <c r="H429" i="3"/>
  <c r="Q429" i="3"/>
  <c r="H440" i="3"/>
  <c r="T440" i="3" s="1"/>
  <c r="Q440" i="3"/>
  <c r="H451" i="3"/>
  <c r="H452" i="3" s="1"/>
  <c r="J452" i="3"/>
  <c r="C452" i="3"/>
  <c r="R463" i="3"/>
  <c r="Q474" i="3"/>
  <c r="E475" i="3"/>
  <c r="P486" i="3"/>
  <c r="N13" i="3"/>
  <c r="H30" i="3"/>
  <c r="N30" i="3"/>
  <c r="H86" i="3"/>
  <c r="H162" i="3"/>
  <c r="N258" i="3"/>
  <c r="H258" i="3"/>
  <c r="H270" i="3"/>
  <c r="H281" i="3"/>
  <c r="T281" i="3" s="1"/>
  <c r="H292" i="3"/>
  <c r="T292" i="3" s="1"/>
  <c r="N22" i="3"/>
  <c r="O162" i="3"/>
  <c r="J259" i="3"/>
  <c r="R30" i="3"/>
  <c r="O22" i="3"/>
  <c r="S22" i="3"/>
  <c r="C31" i="3"/>
  <c r="G31" i="3"/>
  <c r="K31" i="3"/>
  <c r="M31" i="3"/>
  <c r="I31" i="3"/>
  <c r="Q13" i="3"/>
  <c r="P258" i="3"/>
  <c r="F293" i="3"/>
  <c r="O30" i="3"/>
  <c r="S30" i="3"/>
  <c r="E31" i="3"/>
  <c r="Q162" i="3"/>
  <c r="Q163" i="3" s="1"/>
  <c r="C163" i="3"/>
  <c r="G163" i="3"/>
  <c r="Q258" i="3"/>
  <c r="G293" i="3"/>
  <c r="K293" i="3"/>
  <c r="K336" i="3" s="1"/>
  <c r="O292" i="3"/>
  <c r="O293" i="3" s="1"/>
  <c r="S292" i="3"/>
  <c r="E293" i="3"/>
  <c r="O323" i="3"/>
  <c r="S323" i="3"/>
  <c r="S324" i="3" s="1"/>
  <c r="Q335" i="3"/>
  <c r="N352" i="3"/>
  <c r="N372" i="3"/>
  <c r="T372" i="3" s="1"/>
  <c r="N384" i="3"/>
  <c r="N413" i="3"/>
  <c r="T413" i="3" s="1"/>
  <c r="N429" i="3"/>
  <c r="I452" i="3"/>
  <c r="M452" i="3"/>
  <c r="M487" i="3" s="1"/>
  <c r="N463" i="3"/>
  <c r="J293" i="3"/>
  <c r="G373" i="3"/>
  <c r="D163" i="3"/>
  <c r="L293" i="3"/>
  <c r="H363" i="3"/>
  <c r="O363" i="3"/>
  <c r="O373" i="3" s="1"/>
  <c r="Q372" i="3"/>
  <c r="Q373" i="3" s="1"/>
  <c r="H395" i="3"/>
  <c r="O395" i="3"/>
  <c r="O396" i="3" s="1"/>
  <c r="E452" i="3"/>
  <c r="Q451" i="3"/>
  <c r="H474" i="3"/>
  <c r="O474" i="3"/>
  <c r="O475" i="3" s="1"/>
  <c r="Q486" i="3"/>
  <c r="R292" i="3"/>
  <c r="R293" i="3" s="1"/>
  <c r="E324" i="3"/>
  <c r="Q323" i="3"/>
  <c r="Q324" i="3" s="1"/>
  <c r="C336" i="3"/>
  <c r="N363" i="3"/>
  <c r="N395" i="3"/>
  <c r="K396" i="3"/>
  <c r="S395" i="3"/>
  <c r="S413" i="3"/>
  <c r="O440" i="3"/>
  <c r="O452" i="3" s="1"/>
  <c r="S440" i="3"/>
  <c r="S452" i="3" s="1"/>
  <c r="N451" i="3"/>
  <c r="N474" i="3"/>
  <c r="K475" i="3"/>
  <c r="S474" i="3"/>
  <c r="S475" i="3" s="1"/>
  <c r="N486" i="3"/>
  <c r="N304" i="3"/>
  <c r="R323" i="3"/>
  <c r="R324" i="3" s="1"/>
  <c r="D324" i="3"/>
  <c r="D336" i="3" s="1"/>
  <c r="P335" i="3"/>
  <c r="R372" i="3"/>
  <c r="D373" i="3"/>
  <c r="P395" i="3"/>
  <c r="P396" i="3" s="1"/>
  <c r="F396" i="3"/>
  <c r="F414" i="3" s="1"/>
  <c r="P413" i="3"/>
  <c r="R451" i="3"/>
  <c r="D452" i="3"/>
  <c r="D487" i="3" s="1"/>
  <c r="P474" i="3"/>
  <c r="P475" i="3" s="1"/>
  <c r="R486" i="3"/>
  <c r="T451" i="3" l="1"/>
  <c r="G336" i="3"/>
  <c r="K487" i="3"/>
  <c r="G414" i="3"/>
  <c r="R475" i="3"/>
  <c r="T335" i="3"/>
  <c r="D414" i="3"/>
  <c r="T429" i="3"/>
  <c r="T463" i="3"/>
  <c r="L259" i="3"/>
  <c r="N293" i="3"/>
  <c r="R336" i="3"/>
  <c r="N396" i="3"/>
  <c r="C259" i="3"/>
  <c r="C337" i="3" s="1"/>
  <c r="T30" i="3"/>
  <c r="T452" i="3"/>
  <c r="R373" i="3"/>
  <c r="G487" i="3"/>
  <c r="F336" i="3"/>
  <c r="F337" i="3" s="1"/>
  <c r="F489" i="3" s="1"/>
  <c r="P293" i="3"/>
  <c r="M259" i="3"/>
  <c r="P452" i="3"/>
  <c r="P487" i="3" s="1"/>
  <c r="E336" i="3"/>
  <c r="T384" i="3"/>
  <c r="S293" i="3"/>
  <c r="L414" i="3"/>
  <c r="T486" i="3"/>
  <c r="R452" i="3"/>
  <c r="R487" i="3" s="1"/>
  <c r="S336" i="3"/>
  <c r="P324" i="3"/>
  <c r="E487" i="3"/>
  <c r="E259" i="3"/>
  <c r="O163" i="3"/>
  <c r="M336" i="3"/>
  <c r="O31" i="3"/>
  <c r="Q475" i="3"/>
  <c r="R396" i="3"/>
  <c r="R414" i="3" s="1"/>
  <c r="P31" i="3"/>
  <c r="S163" i="3"/>
  <c r="T13" i="3"/>
  <c r="T304" i="3"/>
  <c r="S487" i="3"/>
  <c r="K414" i="3"/>
  <c r="T352" i="3"/>
  <c r="O324" i="3"/>
  <c r="O336" i="3" s="1"/>
  <c r="G259" i="3"/>
  <c r="G337" i="3" s="1"/>
  <c r="H31" i="3"/>
  <c r="Q414" i="3"/>
  <c r="I487" i="3"/>
  <c r="J487" i="3"/>
  <c r="H373" i="3"/>
  <c r="L336" i="3"/>
  <c r="Q293" i="3"/>
  <c r="Q336" i="3" s="1"/>
  <c r="J414" i="3"/>
  <c r="J336" i="3"/>
  <c r="N475" i="3"/>
  <c r="D259" i="3"/>
  <c r="D337" i="3" s="1"/>
  <c r="D489" i="3" s="1"/>
  <c r="P163" i="3"/>
  <c r="I414" i="3"/>
  <c r="T22" i="3"/>
  <c r="T162" i="3"/>
  <c r="H293" i="3"/>
  <c r="H336" i="3" s="1"/>
  <c r="T86" i="3"/>
  <c r="BL62" i="28"/>
  <c r="BK70" i="28"/>
  <c r="N163" i="3"/>
  <c r="T258" i="3"/>
  <c r="J337" i="3"/>
  <c r="O487" i="3"/>
  <c r="Q31" i="3"/>
  <c r="Q259" i="3" s="1"/>
  <c r="K259" i="3"/>
  <c r="K337" i="3" s="1"/>
  <c r="R31" i="3"/>
  <c r="R259" i="3" s="1"/>
  <c r="L487" i="3"/>
  <c r="O414" i="3"/>
  <c r="I259" i="3"/>
  <c r="I337" i="3" s="1"/>
  <c r="T270" i="3"/>
  <c r="T293" i="3" s="1"/>
  <c r="S396" i="3"/>
  <c r="S414" i="3" s="1"/>
  <c r="Q452" i="3"/>
  <c r="T363" i="3"/>
  <c r="C487" i="3"/>
  <c r="H163" i="3"/>
  <c r="N31" i="3"/>
  <c r="N323" i="3"/>
  <c r="H396" i="3"/>
  <c r="H414" i="3" s="1"/>
  <c r="T395" i="3"/>
  <c r="N373" i="3"/>
  <c r="N414" i="3" s="1"/>
  <c r="H475" i="3"/>
  <c r="H487" i="3" s="1"/>
  <c r="T474" i="3"/>
  <c r="T475" i="3" s="1"/>
  <c r="S31" i="3"/>
  <c r="P414" i="3"/>
  <c r="N452" i="3"/>
  <c r="AN53" i="28"/>
  <c r="AI53" i="28"/>
  <c r="AD53" i="28"/>
  <c r="AN52" i="28"/>
  <c r="AI52" i="28"/>
  <c r="AD52" i="28"/>
  <c r="AM51" i="28"/>
  <c r="AM54" i="28" s="1"/>
  <c r="AL51" i="28"/>
  <c r="AL54" i="28" s="1"/>
  <c r="AK51" i="28"/>
  <c r="AK54" i="28" s="1"/>
  <c r="AJ51" i="28"/>
  <c r="AJ54" i="28" s="1"/>
  <c r="AH51" i="28"/>
  <c r="AH54" i="28" s="1"/>
  <c r="AG51" i="28"/>
  <c r="AG54" i="28" s="1"/>
  <c r="AF51" i="28"/>
  <c r="AF54" i="28" s="1"/>
  <c r="AE51" i="28"/>
  <c r="AE54" i="28" s="1"/>
  <c r="AC51" i="28"/>
  <c r="AC54" i="28" s="1"/>
  <c r="AB51" i="28"/>
  <c r="AB54" i="28" s="1"/>
  <c r="AA51" i="28"/>
  <c r="AA54" i="28" s="1"/>
  <c r="AN50" i="28"/>
  <c r="AI50" i="28"/>
  <c r="AD50" i="28"/>
  <c r="AN49" i="28"/>
  <c r="AN51" i="28" s="1"/>
  <c r="AI49" i="28"/>
  <c r="AI51" i="28" s="1"/>
  <c r="AD49" i="28"/>
  <c r="AN42" i="28"/>
  <c r="AI42" i="28"/>
  <c r="AD42" i="28"/>
  <c r="AN41" i="28"/>
  <c r="AI41" i="28"/>
  <c r="AD41" i="28"/>
  <c r="AM40" i="28"/>
  <c r="AM43" i="28" s="1"/>
  <c r="AL40" i="28"/>
  <c r="AL43" i="28" s="1"/>
  <c r="AK40" i="28"/>
  <c r="AK43" i="28" s="1"/>
  <c r="AJ40" i="28"/>
  <c r="AJ43" i="28" s="1"/>
  <c r="AH40" i="28"/>
  <c r="AH43" i="28" s="1"/>
  <c r="AG40" i="28"/>
  <c r="AG43" i="28" s="1"/>
  <c r="AF40" i="28"/>
  <c r="AF43" i="28" s="1"/>
  <c r="AE40" i="28"/>
  <c r="AE43" i="28" s="1"/>
  <c r="AC40" i="28"/>
  <c r="AC43" i="28" s="1"/>
  <c r="AB40" i="28"/>
  <c r="AB43" i="28" s="1"/>
  <c r="AA40" i="28"/>
  <c r="AA43" i="28" s="1"/>
  <c r="AN39" i="28"/>
  <c r="AI39" i="28"/>
  <c r="AD39" i="28"/>
  <c r="AN38" i="28"/>
  <c r="AN40" i="28" s="1"/>
  <c r="AI38" i="28"/>
  <c r="AI40" i="28" s="1"/>
  <c r="AI43" i="28" s="1"/>
  <c r="AD38" i="28"/>
  <c r="AD40" i="28" s="1"/>
  <c r="AN31" i="28"/>
  <c r="AI31" i="28"/>
  <c r="AD31" i="28"/>
  <c r="AN30" i="28"/>
  <c r="AI30" i="28"/>
  <c r="AD30" i="28"/>
  <c r="AM29" i="28"/>
  <c r="AM32" i="28" s="1"/>
  <c r="AL29" i="28"/>
  <c r="AL32" i="28" s="1"/>
  <c r="AK29" i="28"/>
  <c r="AK32" i="28" s="1"/>
  <c r="AJ29" i="28"/>
  <c r="AJ32" i="28" s="1"/>
  <c r="AH29" i="28"/>
  <c r="AH32" i="28" s="1"/>
  <c r="AG29" i="28"/>
  <c r="AG32" i="28" s="1"/>
  <c r="AF29" i="28"/>
  <c r="AF32" i="28" s="1"/>
  <c r="AE29" i="28"/>
  <c r="AE32" i="28" s="1"/>
  <c r="AC29" i="28"/>
  <c r="AC32" i="28" s="1"/>
  <c r="AB29" i="28"/>
  <c r="AB32" i="28" s="1"/>
  <c r="AA29" i="28"/>
  <c r="AA32" i="28" s="1"/>
  <c r="AN28" i="28"/>
  <c r="AI28" i="28"/>
  <c r="AD28" i="28"/>
  <c r="AN27" i="28"/>
  <c r="AI27" i="28"/>
  <c r="AD27" i="28"/>
  <c r="AM21" i="28"/>
  <c r="AL21" i="28"/>
  <c r="AK21" i="28"/>
  <c r="AJ21" i="28"/>
  <c r="AH21" i="28"/>
  <c r="AG21" i="28"/>
  <c r="AF21" i="28"/>
  <c r="AE21" i="28"/>
  <c r="AC21" i="28"/>
  <c r="AB21" i="28"/>
  <c r="AA21" i="28"/>
  <c r="AN20" i="28"/>
  <c r="AI20" i="28"/>
  <c r="AD20" i="28"/>
  <c r="AN19" i="28"/>
  <c r="AN21" i="28" s="1"/>
  <c r="AI19" i="28"/>
  <c r="AD19" i="28"/>
  <c r="AD21" i="28" s="1"/>
  <c r="AA22" i="28" s="1"/>
  <c r="AM18" i="28"/>
  <c r="AL18" i="28"/>
  <c r="AK18" i="28"/>
  <c r="AJ18" i="28"/>
  <c r="AG18" i="28"/>
  <c r="AF18" i="28"/>
  <c r="AE18" i="28"/>
  <c r="AC18" i="28"/>
  <c r="AB18" i="28"/>
  <c r="AA18" i="28"/>
  <c r="AN17" i="28"/>
  <c r="AI17" i="28"/>
  <c r="AD17" i="28"/>
  <c r="AN16" i="28"/>
  <c r="AI16" i="28"/>
  <c r="AD16" i="28"/>
  <c r="AD18" i="28" s="1"/>
  <c r="BE64" i="28"/>
  <c r="BI72" i="28" s="1"/>
  <c r="BK72" i="28" s="1"/>
  <c r="AN9" i="28"/>
  <c r="AI9" i="28"/>
  <c r="AD9" i="28"/>
  <c r="BE63" i="28"/>
  <c r="BI71" i="28" s="1"/>
  <c r="AN8" i="28"/>
  <c r="AI8" i="28"/>
  <c r="AD8" i="28"/>
  <c r="AM7" i="28"/>
  <c r="AM10" i="28" s="1"/>
  <c r="AL7" i="28"/>
  <c r="AL10" i="28" s="1"/>
  <c r="AK7" i="28"/>
  <c r="AK10" i="28" s="1"/>
  <c r="AJ7" i="28"/>
  <c r="AJ10" i="28" s="1"/>
  <c r="AH7" i="28"/>
  <c r="AH10" i="28" s="1"/>
  <c r="AG7" i="28"/>
  <c r="AG10" i="28" s="1"/>
  <c r="AF7" i="28"/>
  <c r="AF10" i="28" s="1"/>
  <c r="AE7" i="28"/>
  <c r="AE10" i="28" s="1"/>
  <c r="AC7" i="28"/>
  <c r="AC10" i="28" s="1"/>
  <c r="AB7" i="28"/>
  <c r="AB10" i="28" s="1"/>
  <c r="AA7" i="28"/>
  <c r="AA10" i="28" s="1"/>
  <c r="AN6" i="28"/>
  <c r="AI6" i="28"/>
  <c r="AD6" i="28"/>
  <c r="BJ10" i="28"/>
  <c r="BH10" i="28"/>
  <c r="BD10" i="28"/>
  <c r="BC10" i="28"/>
  <c r="AZ7" i="28"/>
  <c r="AY7" i="28"/>
  <c r="AN5" i="28"/>
  <c r="AI5" i="28"/>
  <c r="AD5" i="28"/>
  <c r="AI9" i="26"/>
  <c r="AD9" i="26"/>
  <c r="AI8" i="26"/>
  <c r="AD8" i="26"/>
  <c r="AM7" i="26"/>
  <c r="AM10" i="26" s="1"/>
  <c r="AL7" i="26"/>
  <c r="AL10" i="26" s="1"/>
  <c r="AK7" i="26"/>
  <c r="AK10" i="26" s="1"/>
  <c r="AJ7" i="26"/>
  <c r="AJ10" i="26" s="1"/>
  <c r="AH7" i="26"/>
  <c r="AH10" i="26" s="1"/>
  <c r="AG7" i="26"/>
  <c r="AG10" i="26" s="1"/>
  <c r="AF7" i="26"/>
  <c r="AF10" i="26" s="1"/>
  <c r="AE7" i="26"/>
  <c r="AC7" i="26"/>
  <c r="AB7" i="26"/>
  <c r="AB10" i="26" s="1"/>
  <c r="AA7" i="26"/>
  <c r="AA10" i="26" s="1"/>
  <c r="AI6" i="26"/>
  <c r="AD6" i="26"/>
  <c r="AI5" i="26"/>
  <c r="AI7" i="26" s="1"/>
  <c r="AD5" i="26"/>
  <c r="AE10" i="26"/>
  <c r="AC10" i="26"/>
  <c r="AT53" i="26"/>
  <c r="AS53" i="26"/>
  <c r="AR53" i="26"/>
  <c r="AQ53" i="26"/>
  <c r="AP53" i="26"/>
  <c r="AN53" i="26"/>
  <c r="AI53" i="26"/>
  <c r="AD53" i="26"/>
  <c r="AT52" i="26"/>
  <c r="AS52" i="26"/>
  <c r="AR52" i="26"/>
  <c r="AQ52" i="26"/>
  <c r="AP52" i="26"/>
  <c r="AN52" i="26"/>
  <c r="AI52" i="26"/>
  <c r="AD52" i="26"/>
  <c r="AM51" i="26"/>
  <c r="AM54" i="26" s="1"/>
  <c r="AL51" i="26"/>
  <c r="AL54" i="26" s="1"/>
  <c r="AK51" i="26"/>
  <c r="AK54" i="26" s="1"/>
  <c r="AJ51" i="26"/>
  <c r="AJ54" i="26" s="1"/>
  <c r="AH51" i="26"/>
  <c r="AH54" i="26" s="1"/>
  <c r="AG51" i="26"/>
  <c r="AG54" i="26" s="1"/>
  <c r="AF51" i="26"/>
  <c r="AF54" i="26" s="1"/>
  <c r="AE51" i="26"/>
  <c r="AE54" i="26" s="1"/>
  <c r="AC51" i="26"/>
  <c r="AC54" i="26" s="1"/>
  <c r="AB51" i="26"/>
  <c r="AB54" i="26" s="1"/>
  <c r="AA51" i="26"/>
  <c r="AA54" i="26" s="1"/>
  <c r="AT50" i="26"/>
  <c r="AS50" i="26"/>
  <c r="AR50" i="26"/>
  <c r="AQ50" i="26"/>
  <c r="AP50" i="26"/>
  <c r="AN50" i="26"/>
  <c r="AI50" i="26"/>
  <c r="AD50" i="26"/>
  <c r="AT49" i="26"/>
  <c r="AS49" i="26"/>
  <c r="AR49" i="26"/>
  <c r="AR51" i="26" s="1"/>
  <c r="AQ49" i="26"/>
  <c r="AP49" i="26"/>
  <c r="AN49" i="26"/>
  <c r="AN51" i="26" s="1"/>
  <c r="AI49" i="26"/>
  <c r="AD49" i="26"/>
  <c r="AD51" i="26" s="1"/>
  <c r="AT42" i="26"/>
  <c r="AS42" i="26"/>
  <c r="AR42" i="26"/>
  <c r="AQ42" i="26"/>
  <c r="AP42" i="26"/>
  <c r="AN42" i="26"/>
  <c r="AI42" i="26"/>
  <c r="AD42" i="26"/>
  <c r="AT41" i="26"/>
  <c r="AS41" i="26"/>
  <c r="AR41" i="26"/>
  <c r="AQ41" i="26"/>
  <c r="AP41" i="26"/>
  <c r="AN41" i="26"/>
  <c r="AI41" i="26"/>
  <c r="AD41" i="26"/>
  <c r="AM40" i="26"/>
  <c r="AM43" i="26" s="1"/>
  <c r="AL40" i="26"/>
  <c r="AL43" i="26" s="1"/>
  <c r="AK40" i="26"/>
  <c r="AK43" i="26" s="1"/>
  <c r="AJ40" i="26"/>
  <c r="AJ43" i="26" s="1"/>
  <c r="AH40" i="26"/>
  <c r="AH43" i="26" s="1"/>
  <c r="AG40" i="26"/>
  <c r="AG43" i="26" s="1"/>
  <c r="AF40" i="26"/>
  <c r="AF43" i="26" s="1"/>
  <c r="AE40" i="26"/>
  <c r="AE43" i="26" s="1"/>
  <c r="AC40" i="26"/>
  <c r="AC43" i="26" s="1"/>
  <c r="AB40" i="26"/>
  <c r="AB43" i="26" s="1"/>
  <c r="AA40" i="26"/>
  <c r="AA43" i="26" s="1"/>
  <c r="AT39" i="26"/>
  <c r="AS39" i="26"/>
  <c r="AR39" i="26"/>
  <c r="AQ39" i="26"/>
  <c r="AP39" i="26"/>
  <c r="AN39" i="26"/>
  <c r="AI39" i="26"/>
  <c r="AD39" i="26"/>
  <c r="AT38" i="26"/>
  <c r="AS38" i="26"/>
  <c r="AS40" i="26" s="1"/>
  <c r="AR38" i="26"/>
  <c r="AR40" i="26" s="1"/>
  <c r="AQ38" i="26"/>
  <c r="AQ40" i="26" s="1"/>
  <c r="AP38" i="26"/>
  <c r="AN38" i="26"/>
  <c r="AN40" i="26" s="1"/>
  <c r="AI38" i="26"/>
  <c r="AD38" i="26"/>
  <c r="AT31" i="26"/>
  <c r="AS31" i="26"/>
  <c r="AR31" i="26"/>
  <c r="AQ31" i="26"/>
  <c r="AP31" i="26"/>
  <c r="AN31" i="26"/>
  <c r="AI31" i="26"/>
  <c r="AD31" i="26"/>
  <c r="AT30" i="26"/>
  <c r="AS30" i="26"/>
  <c r="AR30" i="26"/>
  <c r="AQ30" i="26"/>
  <c r="AP30" i="26"/>
  <c r="AN30" i="26"/>
  <c r="AI30" i="26"/>
  <c r="AD30" i="26"/>
  <c r="AM29" i="26"/>
  <c r="AM32" i="26" s="1"/>
  <c r="AL29" i="26"/>
  <c r="AL32" i="26" s="1"/>
  <c r="AK29" i="26"/>
  <c r="AK32" i="26" s="1"/>
  <c r="AJ29" i="26"/>
  <c r="AJ32" i="26" s="1"/>
  <c r="AH29" i="26"/>
  <c r="AH32" i="26" s="1"/>
  <c r="AG29" i="26"/>
  <c r="AG32" i="26" s="1"/>
  <c r="AF29" i="26"/>
  <c r="AF32" i="26" s="1"/>
  <c r="AE29" i="26"/>
  <c r="AE32" i="26" s="1"/>
  <c r="AC29" i="26"/>
  <c r="AC32" i="26" s="1"/>
  <c r="AB29" i="26"/>
  <c r="AB32" i="26" s="1"/>
  <c r="AA29" i="26"/>
  <c r="AA32" i="26" s="1"/>
  <c r="AT28" i="26"/>
  <c r="AS28" i="26"/>
  <c r="AR28" i="26"/>
  <c r="AQ28" i="26"/>
  <c r="AP28" i="26"/>
  <c r="AN28" i="26"/>
  <c r="AI28" i="26"/>
  <c r="AD28" i="26"/>
  <c r="AT27" i="26"/>
  <c r="AT29" i="26" s="1"/>
  <c r="AT32" i="26" s="1"/>
  <c r="AS27" i="26"/>
  <c r="AS29" i="26" s="1"/>
  <c r="AR27" i="26"/>
  <c r="AR29" i="26" s="1"/>
  <c r="AQ27" i="26"/>
  <c r="AP27" i="26"/>
  <c r="AP29" i="26" s="1"/>
  <c r="AP32" i="26" s="1"/>
  <c r="AN27" i="26"/>
  <c r="AI27" i="26"/>
  <c r="AD27" i="26"/>
  <c r="AD29" i="26" s="1"/>
  <c r="AD32" i="26" s="1"/>
  <c r="AA33" i="26" s="1"/>
  <c r="AM21" i="26"/>
  <c r="AL21" i="26"/>
  <c r="AK21" i="26"/>
  <c r="AJ21" i="26"/>
  <c r="AH21" i="26"/>
  <c r="AG21" i="26"/>
  <c r="AF21" i="26"/>
  <c r="AE21" i="26"/>
  <c r="AC21" i="26"/>
  <c r="AB21" i="26"/>
  <c r="AA21" i="26"/>
  <c r="AT20" i="26"/>
  <c r="AS20" i="26"/>
  <c r="AR20" i="26"/>
  <c r="AQ20" i="26"/>
  <c r="AP20" i="26"/>
  <c r="AN20" i="26"/>
  <c r="AI20" i="26"/>
  <c r="AD20" i="26"/>
  <c r="AT19" i="26"/>
  <c r="AS19" i="26"/>
  <c r="AR19" i="26"/>
  <c r="AQ19" i="26"/>
  <c r="AP19" i="26"/>
  <c r="AN19" i="26"/>
  <c r="AI19" i="26"/>
  <c r="AD19" i="26"/>
  <c r="AD21" i="26" s="1"/>
  <c r="AA22" i="26" s="1"/>
  <c r="AM18" i="26"/>
  <c r="AL18" i="26"/>
  <c r="AK18" i="26"/>
  <c r="AJ18" i="26"/>
  <c r="AH18" i="26"/>
  <c r="AG18" i="26"/>
  <c r="AF18" i="26"/>
  <c r="AE18" i="26"/>
  <c r="AC18" i="26"/>
  <c r="AB18" i="26"/>
  <c r="AA18" i="26"/>
  <c r="AT17" i="26"/>
  <c r="AS17" i="26"/>
  <c r="AR17" i="26"/>
  <c r="AQ17" i="26"/>
  <c r="AP17" i="26"/>
  <c r="AN17" i="26"/>
  <c r="AI17" i="26"/>
  <c r="AD17" i="26"/>
  <c r="AT16" i="26"/>
  <c r="AT18" i="26" s="1"/>
  <c r="AS16" i="26"/>
  <c r="AS18" i="26" s="1"/>
  <c r="AS21" i="26" s="1"/>
  <c r="AR16" i="26"/>
  <c r="AR18" i="26" s="1"/>
  <c r="AQ16" i="26"/>
  <c r="AQ18" i="26" s="1"/>
  <c r="AP16" i="26"/>
  <c r="AP18" i="26" s="1"/>
  <c r="AN16" i="26"/>
  <c r="AN18" i="26" s="1"/>
  <c r="AI16" i="26"/>
  <c r="AI18" i="26" s="1"/>
  <c r="AD16" i="26"/>
  <c r="AD18" i="26" s="1"/>
  <c r="AT9" i="26"/>
  <c r="AS9" i="26"/>
  <c r="AR9" i="26"/>
  <c r="AQ9" i="26"/>
  <c r="AQ64" i="26" s="1"/>
  <c r="AP9" i="26"/>
  <c r="AN9" i="26"/>
  <c r="AT8" i="26"/>
  <c r="AS8" i="26"/>
  <c r="AR8" i="26"/>
  <c r="AQ8" i="26"/>
  <c r="AP8" i="26"/>
  <c r="AN8" i="26"/>
  <c r="AT6" i="26"/>
  <c r="AS6" i="26"/>
  <c r="AR6" i="26"/>
  <c r="AQ6" i="26"/>
  <c r="AP6" i="26"/>
  <c r="AN6" i="26"/>
  <c r="AT5" i="26"/>
  <c r="AS5" i="26"/>
  <c r="AR5" i="26"/>
  <c r="AQ5" i="26"/>
  <c r="AP5" i="26"/>
  <c r="AN5" i="26"/>
  <c r="T373" i="3" l="1"/>
  <c r="G489" i="3"/>
  <c r="P336" i="3"/>
  <c r="T396" i="3"/>
  <c r="T414" i="3" s="1"/>
  <c r="L337" i="3"/>
  <c r="N487" i="3"/>
  <c r="T487" i="3"/>
  <c r="R337" i="3"/>
  <c r="J489" i="3"/>
  <c r="J496" i="3" s="1"/>
  <c r="T31" i="3"/>
  <c r="M337" i="3"/>
  <c r="M489" i="3" s="1"/>
  <c r="O259" i="3"/>
  <c r="O337" i="3" s="1"/>
  <c r="O489" i="3" s="1"/>
  <c r="S259" i="3"/>
  <c r="S337" i="3" s="1"/>
  <c r="P259" i="3"/>
  <c r="P337" i="3" s="1"/>
  <c r="P489" i="3" s="1"/>
  <c r="E337" i="3"/>
  <c r="E489" i="3" s="1"/>
  <c r="Q487" i="3"/>
  <c r="H259" i="3"/>
  <c r="H337" i="3" s="1"/>
  <c r="H489" i="3" s="1"/>
  <c r="C489" i="3"/>
  <c r="AU64" i="26"/>
  <c r="AU65" i="26" s="1"/>
  <c r="AQ65" i="26"/>
  <c r="AI18" i="28"/>
  <c r="I489" i="3"/>
  <c r="K489" i="3"/>
  <c r="T163" i="3"/>
  <c r="N259" i="3"/>
  <c r="L489" i="3"/>
  <c r="AT21" i="26"/>
  <c r="AQ21" i="26"/>
  <c r="AS32" i="26"/>
  <c r="AD54" i="26"/>
  <c r="AA55" i="26" s="1"/>
  <c r="AP21" i="26"/>
  <c r="AO50" i="26"/>
  <c r="BE10" i="28"/>
  <c r="AO52" i="28"/>
  <c r="AO42" i="28"/>
  <c r="BI73" i="28"/>
  <c r="BK71" i="28"/>
  <c r="BK73" i="28" s="1"/>
  <c r="AN43" i="26"/>
  <c r="AS43" i="26"/>
  <c r="AN54" i="26"/>
  <c r="AS51" i="26"/>
  <c r="AS54" i="26" s="1"/>
  <c r="AU17" i="26"/>
  <c r="AU28" i="26"/>
  <c r="AO27" i="26"/>
  <c r="AO41" i="28"/>
  <c r="BF63" i="28"/>
  <c r="BE65" i="28"/>
  <c r="BF64" i="28"/>
  <c r="BL64" i="28" s="1"/>
  <c r="AO30" i="28"/>
  <c r="AO31" i="28"/>
  <c r="AD7" i="28"/>
  <c r="AD10" i="28" s="1"/>
  <c r="AA11" i="28" s="1"/>
  <c r="AD29" i="28"/>
  <c r="AD32" i="28" s="1"/>
  <c r="AA33" i="28" s="1"/>
  <c r="AD43" i="28"/>
  <c r="AA44" i="28" s="1"/>
  <c r="AO50" i="28"/>
  <c r="AO20" i="28"/>
  <c r="AN29" i="28"/>
  <c r="AN32" i="28" s="1"/>
  <c r="AN43" i="28"/>
  <c r="AE44" i="28" s="1"/>
  <c r="AN54" i="28"/>
  <c r="AI7" i="28"/>
  <c r="AI10" i="28" s="1"/>
  <c r="AN7" i="28"/>
  <c r="AN10" i="28" s="1"/>
  <c r="AO6" i="28"/>
  <c r="AO28" i="28"/>
  <c r="AO9" i="28"/>
  <c r="AO16" i="28"/>
  <c r="AO39" i="28"/>
  <c r="BF5" i="28"/>
  <c r="BF7" i="28" s="1"/>
  <c r="BG10" i="28"/>
  <c r="BK9" i="28"/>
  <c r="BA8" i="28"/>
  <c r="BK6" i="28"/>
  <c r="AO30" i="26"/>
  <c r="AO42" i="26"/>
  <c r="AR54" i="26"/>
  <c r="AO17" i="26"/>
  <c r="AO19" i="26"/>
  <c r="AO21" i="26" s="1"/>
  <c r="AR32" i="26"/>
  <c r="AI29" i="26"/>
  <c r="AI32" i="26" s="1"/>
  <c r="AU39" i="26"/>
  <c r="AT40" i="26"/>
  <c r="AT43" i="26" s="1"/>
  <c r="AO53" i="26"/>
  <c r="AR21" i="26"/>
  <c r="AU41" i="26"/>
  <c r="AU52" i="26"/>
  <c r="AU53" i="26"/>
  <c r="AU31" i="26"/>
  <c r="AI21" i="26"/>
  <c r="AU20" i="26"/>
  <c r="AR43" i="26"/>
  <c r="AQ51" i="26"/>
  <c r="AQ54" i="26" s="1"/>
  <c r="AI10" i="26"/>
  <c r="R489" i="3"/>
  <c r="S489" i="3"/>
  <c r="BI10" i="28"/>
  <c r="BK8" i="28"/>
  <c r="Q337" i="3"/>
  <c r="Q489" i="3" s="1"/>
  <c r="N324" i="3"/>
  <c r="N336" i="3" s="1"/>
  <c r="T323" i="3"/>
  <c r="T324" i="3" s="1"/>
  <c r="T336" i="3" s="1"/>
  <c r="AO8" i="28"/>
  <c r="BA6" i="28"/>
  <c r="AO12" i="28"/>
  <c r="AY10" i="28"/>
  <c r="AO5" i="28"/>
  <c r="BK5" i="28"/>
  <c r="BA9" i="28"/>
  <c r="BB10" i="28"/>
  <c r="AZ10" i="28"/>
  <c r="AI21" i="28"/>
  <c r="AE22" i="28" s="1"/>
  <c r="AO22" i="28" s="1"/>
  <c r="AI29" i="28"/>
  <c r="AI32" i="28" s="1"/>
  <c r="AD51" i="28"/>
  <c r="AD54" i="28" s="1"/>
  <c r="AA55" i="28" s="1"/>
  <c r="AO49" i="28"/>
  <c r="AO51" i="28" s="1"/>
  <c r="AX7" i="28"/>
  <c r="AX10" i="28" s="1"/>
  <c r="BA5" i="28"/>
  <c r="AN18" i="28"/>
  <c r="AO17" i="28"/>
  <c r="AO19" i="28"/>
  <c r="AO27" i="28"/>
  <c r="AI54" i="28"/>
  <c r="AO38" i="28"/>
  <c r="AO53" i="28"/>
  <c r="AD7" i="26"/>
  <c r="AD10" i="26" s="1"/>
  <c r="AA11" i="26" s="1"/>
  <c r="AO9" i="26"/>
  <c r="AO8" i="26"/>
  <c r="AN7" i="26"/>
  <c r="AN10" i="26" s="1"/>
  <c r="AE11" i="26" s="1"/>
  <c r="AU5" i="26"/>
  <c r="AO6" i="26"/>
  <c r="AS7" i="26"/>
  <c r="AS10" i="26" s="1"/>
  <c r="AO12" i="26"/>
  <c r="AU8" i="26"/>
  <c r="AO5" i="26"/>
  <c r="AP7" i="26"/>
  <c r="AP10" i="26" s="1"/>
  <c r="AU16" i="26"/>
  <c r="AU19" i="26"/>
  <c r="AU27" i="26"/>
  <c r="AQ29" i="26"/>
  <c r="AQ32" i="26" s="1"/>
  <c r="AU30" i="26"/>
  <c r="AO31" i="26"/>
  <c r="AO38" i="26"/>
  <c r="AP40" i="26"/>
  <c r="AP43" i="26" s="1"/>
  <c r="AO41" i="26"/>
  <c r="AU42" i="26"/>
  <c r="AP51" i="26"/>
  <c r="AP54" i="26" s="1"/>
  <c r="AT51" i="26"/>
  <c r="AT54" i="26" s="1"/>
  <c r="AQ7" i="26"/>
  <c r="AQ10" i="26" s="1"/>
  <c r="AU9" i="26"/>
  <c r="AO20" i="26"/>
  <c r="AO28" i="26"/>
  <c r="AU38" i="26"/>
  <c r="AU49" i="26"/>
  <c r="AU6" i="26"/>
  <c r="AT7" i="26"/>
  <c r="AT10" i="26" s="1"/>
  <c r="AR7" i="26"/>
  <c r="AR10" i="26" s="1"/>
  <c r="AO16" i="26"/>
  <c r="AN21" i="26"/>
  <c r="AN29" i="26"/>
  <c r="AN32" i="26" s="1"/>
  <c r="AE33" i="26" s="1"/>
  <c r="AO33" i="26" s="1"/>
  <c r="AI40" i="26"/>
  <c r="AI43" i="26" s="1"/>
  <c r="AE44" i="26" s="1"/>
  <c r="AQ43" i="26"/>
  <c r="AO39" i="26"/>
  <c r="AD40" i="26"/>
  <c r="AD43" i="26" s="1"/>
  <c r="AA44" i="26" s="1"/>
  <c r="AI51" i="26"/>
  <c r="AI54" i="26" s="1"/>
  <c r="AE55" i="26" s="1"/>
  <c r="AO55" i="26" s="1"/>
  <c r="AO49" i="26"/>
  <c r="AO51" i="26" s="1"/>
  <c r="AU50" i="26"/>
  <c r="AO52" i="26"/>
  <c r="T259" i="3" l="1"/>
  <c r="T337" i="3" s="1"/>
  <c r="T489" i="3" s="1"/>
  <c r="N337" i="3"/>
  <c r="N489" i="3" s="1"/>
  <c r="AO29" i="28"/>
  <c r="AO32" i="28" s="1"/>
  <c r="AU29" i="26"/>
  <c r="AO44" i="26"/>
  <c r="AO29" i="26"/>
  <c r="AE22" i="26"/>
  <c r="AO22" i="26" s="1"/>
  <c r="AU18" i="26"/>
  <c r="AU21" i="26" s="1"/>
  <c r="BF65" i="28"/>
  <c r="BL63" i="28"/>
  <c r="BL65" i="28" s="1"/>
  <c r="AO44" i="28"/>
  <c r="AO40" i="28"/>
  <c r="AO43" i="28" s="1"/>
  <c r="AO21" i="28"/>
  <c r="BL8" i="28"/>
  <c r="BF10" i="28"/>
  <c r="AE33" i="28"/>
  <c r="AO33" i="28" s="1"/>
  <c r="AE55" i="28"/>
  <c r="AE11" i="28"/>
  <c r="AO11" i="28" s="1"/>
  <c r="BL12" i="28"/>
  <c r="BI12" i="28" s="1"/>
  <c r="BK7" i="28"/>
  <c r="BK10" i="28" s="1"/>
  <c r="AO7" i="28"/>
  <c r="AO10" i="28" s="1"/>
  <c r="AO18" i="28"/>
  <c r="BL9" i="28"/>
  <c r="AU40" i="26"/>
  <c r="AU43" i="26" s="1"/>
  <c r="AO18" i="26"/>
  <c r="AO32" i="26"/>
  <c r="AU32" i="26"/>
  <c r="BA7" i="28"/>
  <c r="BA10" i="28" s="1"/>
  <c r="AX11" i="28" s="1"/>
  <c r="BL5" i="28"/>
  <c r="AO55" i="28"/>
  <c r="AO54" i="28"/>
  <c r="AL12" i="28"/>
  <c r="AN12" i="28"/>
  <c r="AO11" i="26"/>
  <c r="AO7" i="26"/>
  <c r="AO10" i="26" s="1"/>
  <c r="AU7" i="26"/>
  <c r="AU10" i="26" s="1"/>
  <c r="AO40" i="26"/>
  <c r="AO43" i="26" s="1"/>
  <c r="AO54" i="26"/>
  <c r="AU12" i="26"/>
  <c r="AT11" i="26"/>
  <c r="AL12" i="26"/>
  <c r="AN12" i="26"/>
  <c r="AU51" i="26"/>
  <c r="AU54" i="26" s="1"/>
  <c r="BL7" i="28" l="1"/>
  <c r="BL10" i="28" s="1"/>
  <c r="BB11" i="28"/>
  <c r="BL11" i="28" s="1"/>
  <c r="BK12" i="28"/>
  <c r="B55" i="10" l="1"/>
  <c r="O58" i="4" l="1"/>
  <c r="H206" i="25" l="1"/>
  <c r="I10" i="8" l="1"/>
  <c r="P74" i="24" l="1"/>
  <c r="O74" i="24"/>
  <c r="N74" i="24"/>
  <c r="M74" i="24"/>
  <c r="K74" i="24"/>
  <c r="J74" i="24"/>
  <c r="I74" i="24"/>
  <c r="H74" i="24"/>
  <c r="F74" i="24"/>
  <c r="E74" i="24"/>
  <c r="D74" i="24"/>
  <c r="G82" i="24" s="1"/>
  <c r="P73" i="24"/>
  <c r="O73" i="24"/>
  <c r="N73" i="24"/>
  <c r="K81" i="24" s="1"/>
  <c r="M73" i="24"/>
  <c r="K73" i="24"/>
  <c r="J73" i="24"/>
  <c r="I73" i="24"/>
  <c r="H73" i="24"/>
  <c r="F73" i="24"/>
  <c r="E73" i="24"/>
  <c r="D73" i="24"/>
  <c r="P71" i="24"/>
  <c r="O71" i="24"/>
  <c r="N71" i="24"/>
  <c r="K79" i="24" s="1"/>
  <c r="M71" i="24"/>
  <c r="K71" i="24"/>
  <c r="W71" i="24" s="1"/>
  <c r="J71" i="24"/>
  <c r="I71" i="24"/>
  <c r="H71" i="24"/>
  <c r="F71" i="24"/>
  <c r="M79" i="24" s="1"/>
  <c r="E71" i="24"/>
  <c r="D71" i="24"/>
  <c r="P70" i="24"/>
  <c r="O70" i="24"/>
  <c r="O72" i="24" s="1"/>
  <c r="O75" i="24" s="1"/>
  <c r="N70" i="24"/>
  <c r="M70" i="24"/>
  <c r="K70" i="24"/>
  <c r="W70" i="24" s="1"/>
  <c r="J70" i="24"/>
  <c r="I70" i="24"/>
  <c r="H70" i="24"/>
  <c r="F70" i="24"/>
  <c r="E70" i="24"/>
  <c r="D70" i="24"/>
  <c r="N64" i="24"/>
  <c r="W63" i="24"/>
  <c r="V63" i="24"/>
  <c r="U63" i="24"/>
  <c r="T63" i="24"/>
  <c r="S63" i="24"/>
  <c r="Q63" i="24"/>
  <c r="L63" i="24"/>
  <c r="G63" i="24"/>
  <c r="W62" i="24"/>
  <c r="V62" i="24"/>
  <c r="U62" i="24"/>
  <c r="T62" i="24"/>
  <c r="S62" i="24"/>
  <c r="Q62" i="24"/>
  <c r="L62" i="24"/>
  <c r="G62" i="24"/>
  <c r="P61" i="24"/>
  <c r="P64" i="24" s="1"/>
  <c r="O61" i="24"/>
  <c r="O64" i="24" s="1"/>
  <c r="N61" i="24"/>
  <c r="M61" i="24"/>
  <c r="M64" i="24" s="1"/>
  <c r="K61" i="24"/>
  <c r="K64" i="24" s="1"/>
  <c r="J61" i="24"/>
  <c r="J64" i="24" s="1"/>
  <c r="I61" i="24"/>
  <c r="I64" i="24" s="1"/>
  <c r="H61" i="24"/>
  <c r="H64" i="24" s="1"/>
  <c r="F61" i="24"/>
  <c r="F64" i="24" s="1"/>
  <c r="E61" i="24"/>
  <c r="E64" i="24" s="1"/>
  <c r="D61" i="24"/>
  <c r="D64" i="24" s="1"/>
  <c r="W60" i="24"/>
  <c r="V60" i="24"/>
  <c r="U60" i="24"/>
  <c r="T60" i="24"/>
  <c r="S60" i="24"/>
  <c r="Q60" i="24"/>
  <c r="L60" i="24"/>
  <c r="G60" i="24"/>
  <c r="W59" i="24"/>
  <c r="W61" i="24" s="1"/>
  <c r="V59" i="24"/>
  <c r="V61" i="24" s="1"/>
  <c r="U59" i="24"/>
  <c r="U61" i="24" s="1"/>
  <c r="T59" i="24"/>
  <c r="S59" i="24"/>
  <c r="S61" i="24" s="1"/>
  <c r="Q59" i="24"/>
  <c r="Q61" i="24" s="1"/>
  <c r="L59" i="24"/>
  <c r="L61" i="24" s="1"/>
  <c r="G59" i="24"/>
  <c r="G61" i="24" s="1"/>
  <c r="W52" i="24"/>
  <c r="V52" i="24"/>
  <c r="U52" i="24"/>
  <c r="T52" i="24"/>
  <c r="S52" i="24"/>
  <c r="Q52" i="24"/>
  <c r="L52" i="24"/>
  <c r="G52" i="24"/>
  <c r="W51" i="24"/>
  <c r="V51" i="24"/>
  <c r="U51" i="24"/>
  <c r="T51" i="24"/>
  <c r="S51" i="24"/>
  <c r="Q51" i="24"/>
  <c r="L51" i="24"/>
  <c r="G51" i="24"/>
  <c r="P50" i="24"/>
  <c r="P53" i="24" s="1"/>
  <c r="O50" i="24"/>
  <c r="O53" i="24" s="1"/>
  <c r="N50" i="24"/>
  <c r="N53" i="24" s="1"/>
  <c r="M50" i="24"/>
  <c r="M53" i="24" s="1"/>
  <c r="K50" i="24"/>
  <c r="K53" i="24" s="1"/>
  <c r="J50" i="24"/>
  <c r="J53" i="24" s="1"/>
  <c r="I50" i="24"/>
  <c r="I53" i="24" s="1"/>
  <c r="H50" i="24"/>
  <c r="H53" i="24" s="1"/>
  <c r="F50" i="24"/>
  <c r="F53" i="24" s="1"/>
  <c r="E50" i="24"/>
  <c r="E53" i="24" s="1"/>
  <c r="D50" i="24"/>
  <c r="D53" i="24" s="1"/>
  <c r="W49" i="24"/>
  <c r="V49" i="24"/>
  <c r="U49" i="24"/>
  <c r="T49" i="24"/>
  <c r="S49" i="24"/>
  <c r="Q49" i="24"/>
  <c r="L49" i="24"/>
  <c r="G49" i="24"/>
  <c r="W48" i="24"/>
  <c r="W50" i="24" s="1"/>
  <c r="V48" i="24"/>
  <c r="V50" i="24" s="1"/>
  <c r="U48" i="24"/>
  <c r="U50" i="24" s="1"/>
  <c r="T48" i="24"/>
  <c r="S48" i="24"/>
  <c r="S50" i="24" s="1"/>
  <c r="Q48" i="24"/>
  <c r="Q50" i="24" s="1"/>
  <c r="L48" i="24"/>
  <c r="L50" i="24" s="1"/>
  <c r="G48" i="24"/>
  <c r="W41" i="24"/>
  <c r="V41" i="24"/>
  <c r="U41" i="24"/>
  <c r="T41" i="24"/>
  <c r="S41" i="24"/>
  <c r="Q41" i="24"/>
  <c r="L41" i="24"/>
  <c r="G41" i="24"/>
  <c r="W40" i="24"/>
  <c r="V40" i="24"/>
  <c r="U40" i="24"/>
  <c r="T40" i="24"/>
  <c r="S40" i="24"/>
  <c r="Q40" i="24"/>
  <c r="L40" i="24"/>
  <c r="G40" i="24"/>
  <c r="P39" i="24"/>
  <c r="P42" i="24" s="1"/>
  <c r="O39" i="24"/>
  <c r="O42" i="24" s="1"/>
  <c r="N39" i="24"/>
  <c r="N42" i="24" s="1"/>
  <c r="M39" i="24"/>
  <c r="M42" i="24" s="1"/>
  <c r="K39" i="24"/>
  <c r="K42" i="24" s="1"/>
  <c r="J39" i="24"/>
  <c r="J42" i="24" s="1"/>
  <c r="I39" i="24"/>
  <c r="I42" i="24" s="1"/>
  <c r="H39" i="24"/>
  <c r="H42" i="24" s="1"/>
  <c r="F39" i="24"/>
  <c r="F42" i="24" s="1"/>
  <c r="E39" i="24"/>
  <c r="E42" i="24" s="1"/>
  <c r="D39" i="24"/>
  <c r="D42" i="24" s="1"/>
  <c r="W38" i="24"/>
  <c r="V38" i="24"/>
  <c r="U38" i="24"/>
  <c r="T38" i="24"/>
  <c r="S38" i="24"/>
  <c r="Q38" i="24"/>
  <c r="L38" i="24"/>
  <c r="G38" i="24"/>
  <c r="W37" i="24"/>
  <c r="W39" i="24" s="1"/>
  <c r="V37" i="24"/>
  <c r="V39" i="24" s="1"/>
  <c r="U37" i="24"/>
  <c r="U39" i="24" s="1"/>
  <c r="T37" i="24"/>
  <c r="S37" i="24"/>
  <c r="S39" i="24" s="1"/>
  <c r="Q37" i="24"/>
  <c r="L37" i="24"/>
  <c r="G37" i="24"/>
  <c r="G39" i="24" s="1"/>
  <c r="W30" i="24"/>
  <c r="V30" i="24"/>
  <c r="U30" i="24"/>
  <c r="T30" i="24"/>
  <c r="S30" i="24"/>
  <c r="Q30" i="24"/>
  <c r="L30" i="24"/>
  <c r="G30" i="24"/>
  <c r="W29" i="24"/>
  <c r="V29" i="24"/>
  <c r="U29" i="24"/>
  <c r="T29" i="24"/>
  <c r="S29" i="24"/>
  <c r="Q29" i="24"/>
  <c r="L29" i="24"/>
  <c r="G29" i="24"/>
  <c r="P28" i="24"/>
  <c r="P31" i="24" s="1"/>
  <c r="O28" i="24"/>
  <c r="O31" i="24" s="1"/>
  <c r="N28" i="24"/>
  <c r="N31" i="24" s="1"/>
  <c r="M28" i="24"/>
  <c r="M31" i="24" s="1"/>
  <c r="K28" i="24"/>
  <c r="K31" i="24" s="1"/>
  <c r="J28" i="24"/>
  <c r="J31" i="24" s="1"/>
  <c r="I28" i="24"/>
  <c r="I31" i="24" s="1"/>
  <c r="H28" i="24"/>
  <c r="H31" i="24" s="1"/>
  <c r="F28" i="24"/>
  <c r="F31" i="24" s="1"/>
  <c r="E28" i="24"/>
  <c r="E31" i="24" s="1"/>
  <c r="D28" i="24"/>
  <c r="D31" i="24" s="1"/>
  <c r="W27" i="24"/>
  <c r="V27" i="24"/>
  <c r="U27" i="24"/>
  <c r="T27" i="24"/>
  <c r="S27" i="24"/>
  <c r="Q27" i="24"/>
  <c r="L27" i="24"/>
  <c r="G27" i="24"/>
  <c r="W26" i="24"/>
  <c r="W28" i="24" s="1"/>
  <c r="V26" i="24"/>
  <c r="V28" i="24" s="1"/>
  <c r="U26" i="24"/>
  <c r="T26" i="24"/>
  <c r="S26" i="24"/>
  <c r="S28" i="24" s="1"/>
  <c r="Q26" i="24"/>
  <c r="L26" i="24"/>
  <c r="G26" i="24"/>
  <c r="R26" i="24" s="1"/>
  <c r="P20" i="24"/>
  <c r="O20" i="24"/>
  <c r="N20" i="24"/>
  <c r="M20" i="24"/>
  <c r="K20" i="24"/>
  <c r="J20" i="24"/>
  <c r="I20" i="24"/>
  <c r="H20" i="24"/>
  <c r="F20" i="24"/>
  <c r="E20" i="24"/>
  <c r="D20" i="24"/>
  <c r="W19" i="24"/>
  <c r="V19" i="24"/>
  <c r="U19" i="24"/>
  <c r="T19" i="24"/>
  <c r="S19" i="24"/>
  <c r="Q19" i="24"/>
  <c r="L19" i="24"/>
  <c r="G19" i="24"/>
  <c r="W18" i="24"/>
  <c r="V18" i="24"/>
  <c r="U18" i="24"/>
  <c r="T18" i="24"/>
  <c r="S18" i="24"/>
  <c r="Q18" i="24"/>
  <c r="L18" i="24"/>
  <c r="L20" i="24" s="1"/>
  <c r="G18" i="24"/>
  <c r="G20" i="24" s="1"/>
  <c r="D21" i="24" s="1"/>
  <c r="P17" i="24"/>
  <c r="O17" i="24"/>
  <c r="N17" i="24"/>
  <c r="M17" i="24"/>
  <c r="K17" i="24"/>
  <c r="J17" i="24"/>
  <c r="I17" i="24"/>
  <c r="H17" i="24"/>
  <c r="F17" i="24"/>
  <c r="E17" i="24"/>
  <c r="D17" i="24"/>
  <c r="W16" i="24"/>
  <c r="V16" i="24"/>
  <c r="U16" i="24"/>
  <c r="T16" i="24"/>
  <c r="S16" i="24"/>
  <c r="Q16" i="24"/>
  <c r="L16" i="24"/>
  <c r="G16" i="24"/>
  <c r="W15" i="24"/>
  <c r="W17" i="24" s="1"/>
  <c r="V15" i="24"/>
  <c r="V17" i="24" s="1"/>
  <c r="V20" i="24" s="1"/>
  <c r="U15" i="24"/>
  <c r="T15" i="24"/>
  <c r="T17" i="24" s="1"/>
  <c r="S15" i="24"/>
  <c r="S17" i="24" s="1"/>
  <c r="Q15" i="24"/>
  <c r="L15" i="24"/>
  <c r="L17" i="24" s="1"/>
  <c r="G15" i="24"/>
  <c r="G17" i="24" s="1"/>
  <c r="W8" i="24"/>
  <c r="V8" i="24"/>
  <c r="U8" i="24"/>
  <c r="T8" i="24"/>
  <c r="S8" i="24"/>
  <c r="Q8" i="24"/>
  <c r="L8" i="24"/>
  <c r="G8" i="24"/>
  <c r="W7" i="24"/>
  <c r="V7" i="24"/>
  <c r="U7" i="24"/>
  <c r="T7" i="24"/>
  <c r="S7" i="24"/>
  <c r="Q7" i="24"/>
  <c r="L7" i="24"/>
  <c r="G7" i="24"/>
  <c r="P6" i="24"/>
  <c r="P9" i="24" s="1"/>
  <c r="O6" i="24"/>
  <c r="O9" i="24" s="1"/>
  <c r="N6" i="24"/>
  <c r="N9" i="24" s="1"/>
  <c r="M6" i="24"/>
  <c r="M9" i="24" s="1"/>
  <c r="K6" i="24"/>
  <c r="K9" i="24" s="1"/>
  <c r="J6" i="24"/>
  <c r="J9" i="24" s="1"/>
  <c r="I6" i="24"/>
  <c r="I9" i="24" s="1"/>
  <c r="H6" i="24"/>
  <c r="H9" i="24" s="1"/>
  <c r="F6" i="24"/>
  <c r="F9" i="24" s="1"/>
  <c r="E6" i="24"/>
  <c r="E9" i="24" s="1"/>
  <c r="D6" i="24"/>
  <c r="D9" i="24" s="1"/>
  <c r="W5" i="24"/>
  <c r="V5" i="24"/>
  <c r="U5" i="24"/>
  <c r="T5" i="24"/>
  <c r="S5" i="24"/>
  <c r="Q5" i="24"/>
  <c r="L5" i="24"/>
  <c r="G5" i="24"/>
  <c r="W4" i="24"/>
  <c r="V4" i="24"/>
  <c r="U4" i="24"/>
  <c r="T4" i="24"/>
  <c r="T6" i="24" s="1"/>
  <c r="S4" i="24"/>
  <c r="Q4" i="24"/>
  <c r="Q6" i="24" s="1"/>
  <c r="L4" i="24"/>
  <c r="L6" i="24" s="1"/>
  <c r="L9" i="24" s="1"/>
  <c r="G4" i="24"/>
  <c r="S82" i="24" l="1"/>
  <c r="V53" i="24"/>
  <c r="W72" i="24"/>
  <c r="R8" i="24"/>
  <c r="S42" i="24"/>
  <c r="R40" i="24"/>
  <c r="R41" i="24"/>
  <c r="W53" i="24"/>
  <c r="S64" i="24"/>
  <c r="W64" i="24"/>
  <c r="H72" i="24"/>
  <c r="H75" i="24" s="1"/>
  <c r="S71" i="24"/>
  <c r="Q9" i="24"/>
  <c r="H10" i="24" s="1"/>
  <c r="W82" i="24"/>
  <c r="P72" i="24"/>
  <c r="P75" i="24" s="1"/>
  <c r="S73" i="24"/>
  <c r="T81" i="24"/>
  <c r="T20" i="24"/>
  <c r="V31" i="24"/>
  <c r="W42" i="24"/>
  <c r="X41" i="24"/>
  <c r="S53" i="24"/>
  <c r="T9" i="24"/>
  <c r="R5" i="24"/>
  <c r="S31" i="24"/>
  <c r="W31" i="24"/>
  <c r="G42" i="24"/>
  <c r="D43" i="24" s="1"/>
  <c r="G64" i="24"/>
  <c r="D65" i="24" s="1"/>
  <c r="M81" i="24"/>
  <c r="U17" i="24"/>
  <c r="U20" i="24" s="1"/>
  <c r="I81" i="24"/>
  <c r="U78" i="24"/>
  <c r="U79" i="24"/>
  <c r="V82" i="24"/>
  <c r="X18" i="24"/>
  <c r="Q28" i="24"/>
  <c r="Q31" i="24" s="1"/>
  <c r="G28" i="24"/>
  <c r="G31" i="24" s="1"/>
  <c r="D32" i="24" s="1"/>
  <c r="R37" i="24"/>
  <c r="R48" i="24"/>
  <c r="R49" i="24"/>
  <c r="G73" i="24"/>
  <c r="R11" i="24"/>
  <c r="Q11" i="24" s="1"/>
  <c r="G81" i="24"/>
  <c r="D72" i="24"/>
  <c r="D75" i="24" s="1"/>
  <c r="O81" i="24"/>
  <c r="X29" i="24"/>
  <c r="X30" i="24"/>
  <c r="L53" i="24"/>
  <c r="X48" i="24"/>
  <c r="X49" i="24"/>
  <c r="X50" i="24" s="1"/>
  <c r="X60" i="24"/>
  <c r="S70" i="24"/>
  <c r="S72" i="24" s="1"/>
  <c r="Q73" i="24"/>
  <c r="Q74" i="24"/>
  <c r="G78" i="24"/>
  <c r="O79" i="24"/>
  <c r="G50" i="24"/>
  <c r="G53" i="24" s="1"/>
  <c r="D54" i="24" s="1"/>
  <c r="W74" i="24"/>
  <c r="R7" i="24"/>
  <c r="T82" i="24"/>
  <c r="X19" i="24"/>
  <c r="V78" i="24"/>
  <c r="Q17" i="24"/>
  <c r="U82" i="24"/>
  <c r="T28" i="24"/>
  <c r="T31" i="24" s="1"/>
  <c r="R29" i="24"/>
  <c r="R30" i="24"/>
  <c r="R38" i="24"/>
  <c r="T39" i="24"/>
  <c r="T42" i="24" s="1"/>
  <c r="Q53" i="24"/>
  <c r="X52" i="24"/>
  <c r="L64" i="24"/>
  <c r="U64" i="24"/>
  <c r="X63" i="24"/>
  <c r="T70" i="24"/>
  <c r="J72" i="24"/>
  <c r="J75" i="24" s="1"/>
  <c r="V71" i="24"/>
  <c r="K72" i="24"/>
  <c r="S74" i="24"/>
  <c r="O78" i="24"/>
  <c r="O80" i="24" s="1"/>
  <c r="O82" i="24"/>
  <c r="U81" i="24"/>
  <c r="S79" i="24"/>
  <c r="W79" i="24"/>
  <c r="V6" i="24"/>
  <c r="V9" i="24" s="1"/>
  <c r="S20" i="24"/>
  <c r="W20" i="24"/>
  <c r="X16" i="24"/>
  <c r="Q20" i="24"/>
  <c r="R27" i="24"/>
  <c r="U28" i="24"/>
  <c r="U31" i="24" s="1"/>
  <c r="Q39" i="24"/>
  <c r="Q42" i="24" s="1"/>
  <c r="U42" i="24"/>
  <c r="L39" i="24"/>
  <c r="L42" i="24" s="1"/>
  <c r="R52" i="24"/>
  <c r="V64" i="24"/>
  <c r="X62" i="24"/>
  <c r="R63" i="24"/>
  <c r="Q71" i="24"/>
  <c r="U71" i="24"/>
  <c r="T74" i="24"/>
  <c r="G79" i="24"/>
  <c r="H21" i="24"/>
  <c r="R21" i="24" s="1"/>
  <c r="R28" i="24"/>
  <c r="R4" i="24"/>
  <c r="R6" i="24" s="1"/>
  <c r="R9" i="24" s="1"/>
  <c r="T79" i="24"/>
  <c r="X5" i="24"/>
  <c r="G6" i="24"/>
  <c r="G9" i="24" s="1"/>
  <c r="D10" i="24" s="1"/>
  <c r="S6" i="24"/>
  <c r="S9" i="24" s="1"/>
  <c r="W6" i="24"/>
  <c r="W9" i="24" s="1"/>
  <c r="X15" i="24"/>
  <c r="R16" i="24"/>
  <c r="R19" i="24"/>
  <c r="L28" i="24"/>
  <c r="L31" i="24" s="1"/>
  <c r="H32" i="24" s="1"/>
  <c r="U53" i="24"/>
  <c r="Q64" i="24"/>
  <c r="M78" i="24"/>
  <c r="M80" i="24" s="1"/>
  <c r="F72" i="24"/>
  <c r="F75" i="24" s="1"/>
  <c r="T71" i="24"/>
  <c r="T72" i="24" s="1"/>
  <c r="I79" i="24"/>
  <c r="L73" i="24"/>
  <c r="M82" i="24"/>
  <c r="X27" i="24"/>
  <c r="X38" i="24"/>
  <c r="S78" i="24"/>
  <c r="W78" i="24"/>
  <c r="V81" i="24"/>
  <c r="X8" i="24"/>
  <c r="X26" i="24"/>
  <c r="V42" i="24"/>
  <c r="X40" i="24"/>
  <c r="R50" i="24"/>
  <c r="R62" i="24"/>
  <c r="L70" i="24"/>
  <c r="Q70" i="24"/>
  <c r="W73" i="24"/>
  <c r="W75" i="24" s="1"/>
  <c r="L74" i="24"/>
  <c r="X7" i="24"/>
  <c r="Q79" i="24"/>
  <c r="T78" i="24"/>
  <c r="X4" i="24"/>
  <c r="V79" i="24"/>
  <c r="U6" i="24"/>
  <c r="U9" i="24" s="1"/>
  <c r="X11" i="24" s="1"/>
  <c r="S81" i="24"/>
  <c r="W81" i="24"/>
  <c r="R15" i="24"/>
  <c r="R18" i="24"/>
  <c r="R20" i="24" s="1"/>
  <c r="X37" i="24"/>
  <c r="R51" i="24"/>
  <c r="X51" i="24"/>
  <c r="X59" i="24"/>
  <c r="X61" i="24" s="1"/>
  <c r="R60" i="24"/>
  <c r="R61" i="24" s="1"/>
  <c r="I72" i="24"/>
  <c r="I75" i="24" s="1"/>
  <c r="U70" i="24"/>
  <c r="K78" i="24"/>
  <c r="K80" i="24" s="1"/>
  <c r="N72" i="24"/>
  <c r="N75" i="24" s="1"/>
  <c r="V70" i="24"/>
  <c r="L71" i="24"/>
  <c r="K75" i="24"/>
  <c r="U74" i="24"/>
  <c r="K82" i="24"/>
  <c r="V74" i="24"/>
  <c r="Q81" i="24"/>
  <c r="T50" i="24"/>
  <c r="T53" i="24" s="1"/>
  <c r="T61" i="24"/>
  <c r="T64" i="24" s="1"/>
  <c r="G70" i="24"/>
  <c r="E72" i="24"/>
  <c r="E75" i="24" s="1"/>
  <c r="M72" i="24"/>
  <c r="M75" i="24" s="1"/>
  <c r="T73" i="24"/>
  <c r="G74" i="24"/>
  <c r="I78" i="24"/>
  <c r="I80" i="24" s="1"/>
  <c r="I82" i="24"/>
  <c r="G71" i="24"/>
  <c r="U73" i="24"/>
  <c r="V73" i="24"/>
  <c r="M30" i="2"/>
  <c r="M31" i="10" s="1"/>
  <c r="X64" i="24" l="1"/>
  <c r="R17" i="24"/>
  <c r="V72" i="24"/>
  <c r="O11" i="24"/>
  <c r="O83" i="24"/>
  <c r="H65" i="24"/>
  <c r="R65" i="24" s="1"/>
  <c r="R39" i="24"/>
  <c r="R42" i="24" s="1"/>
  <c r="X82" i="24"/>
  <c r="S75" i="24"/>
  <c r="H54" i="24"/>
  <c r="R54" i="24" s="1"/>
  <c r="R10" i="24"/>
  <c r="V80" i="24"/>
  <c r="U72" i="24"/>
  <c r="U75" i="24" s="1"/>
  <c r="X53" i="24"/>
  <c r="X79" i="24"/>
  <c r="U80" i="24"/>
  <c r="U83" i="24" s="1"/>
  <c r="R71" i="24"/>
  <c r="X73" i="24"/>
  <c r="V75" i="24"/>
  <c r="X17" i="24"/>
  <c r="X20" i="24" s="1"/>
  <c r="R31" i="24"/>
  <c r="X39" i="24"/>
  <c r="X42" i="24" s="1"/>
  <c r="T80" i="24"/>
  <c r="T83" i="24" s="1"/>
  <c r="R73" i="24"/>
  <c r="R32" i="24"/>
  <c r="Q82" i="24"/>
  <c r="X74" i="24"/>
  <c r="V83" i="24"/>
  <c r="X71" i="24"/>
  <c r="W80" i="24"/>
  <c r="M83" i="24"/>
  <c r="H43" i="24"/>
  <c r="R43" i="24" s="1"/>
  <c r="G80" i="24"/>
  <c r="G83" i="24" s="1"/>
  <c r="X6" i="24"/>
  <c r="X9" i="24" s="1"/>
  <c r="T75" i="24"/>
  <c r="Q72" i="24"/>
  <c r="Q75" i="24" s="1"/>
  <c r="W83" i="24"/>
  <c r="R64" i="24"/>
  <c r="X81" i="24"/>
  <c r="R53" i="24"/>
  <c r="X28" i="24"/>
  <c r="X31" i="24" s="1"/>
  <c r="X78" i="24"/>
  <c r="X80" i="24" s="1"/>
  <c r="S80" i="24"/>
  <c r="S83" i="24" s="1"/>
  <c r="I83" i="24"/>
  <c r="X70" i="24"/>
  <c r="Q78" i="24"/>
  <c r="Q80" i="24" s="1"/>
  <c r="Q83" i="24" s="1"/>
  <c r="W10" i="24"/>
  <c r="R74" i="24"/>
  <c r="G72" i="24"/>
  <c r="G75" i="24" s="1"/>
  <c r="R70" i="24"/>
  <c r="K83" i="24"/>
  <c r="L72" i="24"/>
  <c r="L75" i="24" s="1"/>
  <c r="X18" i="2"/>
  <c r="X16" i="2"/>
  <c r="X7" i="2"/>
  <c r="R72" i="24" l="1"/>
  <c r="X83" i="24"/>
  <c r="X72" i="24"/>
  <c r="X75" i="24"/>
  <c r="R75" i="24"/>
  <c r="I7" i="2"/>
  <c r="K7" i="2"/>
  <c r="L7" i="2"/>
  <c r="M7" i="2"/>
  <c r="M7" i="10" s="1"/>
  <c r="J10" i="2"/>
  <c r="J10" i="10" s="1"/>
  <c r="K10" i="2"/>
  <c r="M10" i="2"/>
  <c r="I10" i="2"/>
  <c r="I10" i="10" s="1"/>
  <c r="L10" i="2" l="1"/>
  <c r="L10" i="10" s="1"/>
  <c r="I7" i="10"/>
  <c r="K7" i="10"/>
  <c r="P7" i="2"/>
  <c r="J7" i="2"/>
  <c r="L7" i="10"/>
  <c r="M10" i="10"/>
  <c r="K10" i="10"/>
  <c r="S7" i="2"/>
  <c r="S7" i="10" s="1"/>
  <c r="R7" i="2"/>
  <c r="O7" i="2"/>
  <c r="Q7" i="2"/>
  <c r="N10" i="2" l="1"/>
  <c r="J7" i="10"/>
  <c r="N7" i="10" s="1"/>
  <c r="N7" i="2"/>
  <c r="Q7" i="10"/>
  <c r="O7" i="10"/>
  <c r="T7" i="2"/>
  <c r="P7" i="10"/>
  <c r="R7" i="10"/>
  <c r="N10" i="10"/>
  <c r="T7" i="10" l="1"/>
  <c r="I32" i="2" l="1"/>
  <c r="I33" i="10" l="1"/>
  <c r="O32" i="2"/>
  <c r="D46" i="2"/>
  <c r="D47" i="10" s="1"/>
  <c r="E46" i="2"/>
  <c r="E47" i="10" s="1"/>
  <c r="F46" i="2"/>
  <c r="F47" i="10" s="1"/>
  <c r="G46" i="2"/>
  <c r="G47" i="10" s="1"/>
  <c r="C46" i="2"/>
  <c r="C47" i="10" s="1"/>
  <c r="C45" i="2"/>
  <c r="C46" i="10" s="1"/>
  <c r="D45" i="2"/>
  <c r="D46" i="10" s="1"/>
  <c r="E45" i="2"/>
  <c r="E46" i="10" s="1"/>
  <c r="F45" i="2"/>
  <c r="F46" i="10" s="1"/>
  <c r="G45" i="2"/>
  <c r="G46" i="10" s="1"/>
  <c r="I45" i="2"/>
  <c r="J45" i="2"/>
  <c r="K45" i="2"/>
  <c r="L45" i="2"/>
  <c r="M45" i="2"/>
  <c r="D9" i="2"/>
  <c r="D9" i="10" s="1"/>
  <c r="F10" i="2"/>
  <c r="F10" i="10" s="1"/>
  <c r="I9" i="2"/>
  <c r="K46" i="10" l="1"/>
  <c r="J46" i="10"/>
  <c r="O33" i="10"/>
  <c r="M46" i="10"/>
  <c r="N45" i="2"/>
  <c r="I46" i="10"/>
  <c r="I9" i="10"/>
  <c r="I11" i="10" s="1"/>
  <c r="I11" i="2"/>
  <c r="L46" i="10"/>
  <c r="G48" i="10"/>
  <c r="E48" i="10"/>
  <c r="C48" i="10"/>
  <c r="F48" i="10"/>
  <c r="H47" i="10"/>
  <c r="D48" i="10"/>
  <c r="H46" i="10"/>
  <c r="E47" i="2"/>
  <c r="D47" i="2"/>
  <c r="G47" i="2"/>
  <c r="F47" i="2"/>
  <c r="R45" i="2"/>
  <c r="O45" i="2"/>
  <c r="Q45" i="2"/>
  <c r="S45" i="2"/>
  <c r="P45" i="2"/>
  <c r="E9" i="2"/>
  <c r="E9" i="10" s="1"/>
  <c r="D10" i="2"/>
  <c r="C9" i="2"/>
  <c r="C9" i="10" s="1"/>
  <c r="O9" i="2"/>
  <c r="F9" i="2"/>
  <c r="F9" i="10" s="1"/>
  <c r="F11" i="10" s="1"/>
  <c r="C10" i="2"/>
  <c r="U5" i="2"/>
  <c r="E10" i="2"/>
  <c r="E10" i="10" s="1"/>
  <c r="O9" i="10" l="1"/>
  <c r="S46" i="10"/>
  <c r="R46" i="10"/>
  <c r="P46" i="10"/>
  <c r="O46" i="10"/>
  <c r="T45" i="2"/>
  <c r="Q46" i="10"/>
  <c r="N46" i="10"/>
  <c r="H48" i="10"/>
  <c r="D10" i="10"/>
  <c r="D11" i="10" s="1"/>
  <c r="C10" i="10"/>
  <c r="C11" i="10" s="1"/>
  <c r="E11" i="10"/>
  <c r="U11" i="2"/>
  <c r="O9" i="4"/>
  <c r="H46" i="2"/>
  <c r="H45" i="2"/>
  <c r="U17" i="2"/>
  <c r="U20" i="2"/>
  <c r="S48" i="1"/>
  <c r="R48" i="1"/>
  <c r="Q48" i="1"/>
  <c r="T48" i="1" s="1"/>
  <c r="P48" i="1"/>
  <c r="O48" i="1"/>
  <c r="R47" i="1"/>
  <c r="Q47" i="1"/>
  <c r="S46" i="1"/>
  <c r="R46" i="1"/>
  <c r="Q46" i="1"/>
  <c r="P46" i="1"/>
  <c r="O46" i="1"/>
  <c r="S45" i="1"/>
  <c r="S47" i="1" s="1"/>
  <c r="R45" i="1"/>
  <c r="Q45" i="1"/>
  <c r="P45" i="1"/>
  <c r="P47" i="1" s="1"/>
  <c r="O45" i="1"/>
  <c r="O47" i="1" s="1"/>
  <c r="Q44" i="1"/>
  <c r="Q49" i="1" s="1"/>
  <c r="S43" i="1"/>
  <c r="R43" i="1"/>
  <c r="T43" i="1" s="1"/>
  <c r="Q43" i="1"/>
  <c r="P43" i="1"/>
  <c r="O43" i="1"/>
  <c r="S42" i="1"/>
  <c r="R42" i="1"/>
  <c r="Q42" i="1"/>
  <c r="P42" i="1"/>
  <c r="O42" i="1"/>
  <c r="S41" i="1"/>
  <c r="S44" i="1" s="1"/>
  <c r="S49" i="1" s="1"/>
  <c r="R41" i="1"/>
  <c r="R44" i="1" s="1"/>
  <c r="R49" i="1" s="1"/>
  <c r="Q41" i="1"/>
  <c r="P41" i="1"/>
  <c r="P44" i="1" s="1"/>
  <c r="P49" i="1" s="1"/>
  <c r="O41" i="1"/>
  <c r="O44" i="1" s="1"/>
  <c r="O49" i="1" s="1"/>
  <c r="M48" i="1"/>
  <c r="L48" i="1"/>
  <c r="K48" i="1"/>
  <c r="J48" i="1"/>
  <c r="I48" i="1"/>
  <c r="L47" i="1"/>
  <c r="M46" i="1"/>
  <c r="M47" i="1" s="1"/>
  <c r="L46" i="1"/>
  <c r="K46" i="1"/>
  <c r="J46" i="1"/>
  <c r="N46" i="1" s="1"/>
  <c r="I46" i="1"/>
  <c r="I47" i="1" s="1"/>
  <c r="M45" i="1"/>
  <c r="L45" i="1"/>
  <c r="K45" i="1"/>
  <c r="K47" i="1" s="1"/>
  <c r="J45" i="1"/>
  <c r="J47" i="1" s="1"/>
  <c r="I45" i="1"/>
  <c r="K44" i="1"/>
  <c r="K49" i="1" s="1"/>
  <c r="M43" i="1"/>
  <c r="L43" i="1"/>
  <c r="L44" i="1" s="1"/>
  <c r="L49" i="1" s="1"/>
  <c r="K43" i="1"/>
  <c r="J43" i="1"/>
  <c r="I43" i="1"/>
  <c r="M42" i="1"/>
  <c r="M44" i="1" s="1"/>
  <c r="M49" i="1" s="1"/>
  <c r="L42" i="1"/>
  <c r="K42" i="1"/>
  <c r="J42" i="1"/>
  <c r="I42" i="1"/>
  <c r="I44" i="1" s="1"/>
  <c r="I49" i="1" s="1"/>
  <c r="M41" i="1"/>
  <c r="L41" i="1"/>
  <c r="K41" i="1"/>
  <c r="J41" i="1"/>
  <c r="J44" i="1" s="1"/>
  <c r="J49" i="1" s="1"/>
  <c r="I41" i="1"/>
  <c r="D41" i="1"/>
  <c r="E41" i="1"/>
  <c r="F41" i="1"/>
  <c r="G41" i="1"/>
  <c r="D42" i="1"/>
  <c r="E42" i="1"/>
  <c r="F42" i="1"/>
  <c r="G42" i="1"/>
  <c r="G44" i="1" s="1"/>
  <c r="G49" i="1" s="1"/>
  <c r="D43" i="1"/>
  <c r="E43" i="1"/>
  <c r="F43" i="1"/>
  <c r="G43" i="1"/>
  <c r="D44" i="1"/>
  <c r="E44" i="1"/>
  <c r="F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H48" i="1" s="1"/>
  <c r="D49" i="1"/>
  <c r="E49" i="1"/>
  <c r="F49" i="1"/>
  <c r="C48" i="1"/>
  <c r="C46" i="1"/>
  <c r="C45" i="1"/>
  <c r="C43" i="1"/>
  <c r="C42" i="1"/>
  <c r="C41" i="1"/>
  <c r="S35" i="1"/>
  <c r="R35" i="1"/>
  <c r="Q35" i="1"/>
  <c r="P35" i="1"/>
  <c r="O35" i="1"/>
  <c r="Q34" i="1"/>
  <c r="P34" i="1"/>
  <c r="S33" i="1"/>
  <c r="R33" i="1"/>
  <c r="Q33" i="1"/>
  <c r="P33" i="1"/>
  <c r="O33" i="1"/>
  <c r="S32" i="1"/>
  <c r="S34" i="1" s="1"/>
  <c r="R32" i="1"/>
  <c r="R34" i="1" s="1"/>
  <c r="Q32" i="1"/>
  <c r="P32" i="1"/>
  <c r="O32" i="1"/>
  <c r="O34" i="1" s="1"/>
  <c r="P31" i="1"/>
  <c r="P36" i="1" s="1"/>
  <c r="S30" i="1"/>
  <c r="R30" i="1"/>
  <c r="Q30" i="1"/>
  <c r="T30" i="1" s="1"/>
  <c r="P30" i="1"/>
  <c r="O30" i="1"/>
  <c r="S29" i="1"/>
  <c r="R29" i="1"/>
  <c r="Q29" i="1"/>
  <c r="P29" i="1"/>
  <c r="O29" i="1"/>
  <c r="S28" i="1"/>
  <c r="S31" i="1" s="1"/>
  <c r="S36" i="1" s="1"/>
  <c r="R28" i="1"/>
  <c r="R31" i="1" s="1"/>
  <c r="Q28" i="1"/>
  <c r="Q31" i="1" s="1"/>
  <c r="Q36" i="1" s="1"/>
  <c r="P28" i="1"/>
  <c r="O28" i="1"/>
  <c r="O31" i="1" s="1"/>
  <c r="O36" i="1" s="1"/>
  <c r="M35" i="1"/>
  <c r="L35" i="1"/>
  <c r="K35" i="1"/>
  <c r="I35" i="1"/>
  <c r="M33" i="1"/>
  <c r="L33" i="1"/>
  <c r="K33" i="1"/>
  <c r="J33" i="1"/>
  <c r="I33" i="1"/>
  <c r="M32" i="1"/>
  <c r="M34" i="1" s="1"/>
  <c r="L32" i="1"/>
  <c r="L34" i="1" s="1"/>
  <c r="K32" i="1"/>
  <c r="K34" i="1" s="1"/>
  <c r="J32" i="1"/>
  <c r="J34" i="1" s="1"/>
  <c r="I32" i="1"/>
  <c r="I34" i="1" s="1"/>
  <c r="M30" i="1"/>
  <c r="L30" i="1"/>
  <c r="K30" i="1"/>
  <c r="J30" i="1"/>
  <c r="I30" i="1"/>
  <c r="M29" i="1"/>
  <c r="L29" i="1"/>
  <c r="K29" i="1"/>
  <c r="J29" i="1"/>
  <c r="I29" i="1"/>
  <c r="M28" i="1"/>
  <c r="M31" i="1" s="1"/>
  <c r="M36" i="1" s="1"/>
  <c r="L28" i="1"/>
  <c r="L31" i="1" s="1"/>
  <c r="L36" i="1" s="1"/>
  <c r="K28" i="1"/>
  <c r="K31" i="1" s="1"/>
  <c r="J28" i="1"/>
  <c r="J31" i="1" s="1"/>
  <c r="I28" i="1"/>
  <c r="I31" i="1" s="1"/>
  <c r="I36" i="1" s="1"/>
  <c r="D28" i="1"/>
  <c r="E28" i="1"/>
  <c r="F28" i="1"/>
  <c r="G28" i="1"/>
  <c r="D29" i="1"/>
  <c r="E29" i="1"/>
  <c r="F29" i="1"/>
  <c r="G29" i="1"/>
  <c r="G31" i="1" s="1"/>
  <c r="G36" i="1" s="1"/>
  <c r="D30" i="1"/>
  <c r="E30" i="1"/>
  <c r="F30" i="1"/>
  <c r="G30" i="1"/>
  <c r="H30" i="1" s="1"/>
  <c r="D31" i="1"/>
  <c r="E31" i="1"/>
  <c r="F31" i="1"/>
  <c r="D32" i="1"/>
  <c r="E32" i="1"/>
  <c r="F32" i="1"/>
  <c r="G32" i="1"/>
  <c r="D33" i="1"/>
  <c r="E33" i="1"/>
  <c r="F33" i="1"/>
  <c r="G33" i="1"/>
  <c r="D34" i="1"/>
  <c r="E34" i="1"/>
  <c r="F34" i="1"/>
  <c r="G34" i="1"/>
  <c r="E35" i="1"/>
  <c r="G35" i="1"/>
  <c r="C35" i="1"/>
  <c r="C33" i="1"/>
  <c r="C32" i="1"/>
  <c r="C30" i="1"/>
  <c r="C29" i="1"/>
  <c r="C28" i="1"/>
  <c r="S21" i="1"/>
  <c r="R21" i="1"/>
  <c r="Q21" i="1"/>
  <c r="P21" i="1"/>
  <c r="O21" i="1"/>
  <c r="S20" i="1"/>
  <c r="O20" i="1"/>
  <c r="S19" i="1"/>
  <c r="R19" i="1"/>
  <c r="Q19" i="1"/>
  <c r="P19" i="1"/>
  <c r="O19" i="1"/>
  <c r="S18" i="1"/>
  <c r="R18" i="1"/>
  <c r="R20" i="1" s="1"/>
  <c r="Q18" i="1"/>
  <c r="Q20" i="1" s="1"/>
  <c r="P18" i="1"/>
  <c r="P20" i="1" s="1"/>
  <c r="O18" i="1"/>
  <c r="R17" i="1"/>
  <c r="S16" i="1"/>
  <c r="R16" i="1"/>
  <c r="Q16" i="1"/>
  <c r="P16" i="1"/>
  <c r="O16" i="1"/>
  <c r="S15" i="1"/>
  <c r="R15" i="1"/>
  <c r="Q15" i="1"/>
  <c r="P15" i="1"/>
  <c r="T15" i="1" s="1"/>
  <c r="O15" i="1"/>
  <c r="S14" i="1"/>
  <c r="S17" i="1" s="1"/>
  <c r="R14" i="1"/>
  <c r="Q14" i="1"/>
  <c r="Q17" i="1" s="1"/>
  <c r="P14" i="1"/>
  <c r="P17" i="1" s="1"/>
  <c r="O14" i="1"/>
  <c r="O17" i="1" s="1"/>
  <c r="S12" i="1"/>
  <c r="R12" i="1"/>
  <c r="Q12" i="1"/>
  <c r="P12" i="1"/>
  <c r="O12" i="1"/>
  <c r="P11" i="1"/>
  <c r="S10" i="1"/>
  <c r="R10" i="1"/>
  <c r="Q10" i="1"/>
  <c r="Q11" i="1" s="1"/>
  <c r="P10" i="1"/>
  <c r="O10" i="1"/>
  <c r="S9" i="1"/>
  <c r="S11" i="1" s="1"/>
  <c r="R9" i="1"/>
  <c r="R11" i="1" s="1"/>
  <c r="Q9" i="1"/>
  <c r="P9" i="1"/>
  <c r="O9" i="1"/>
  <c r="O11" i="1" s="1"/>
  <c r="S8" i="1"/>
  <c r="S13" i="1" s="1"/>
  <c r="O8" i="1"/>
  <c r="O13" i="1" s="1"/>
  <c r="S7" i="1"/>
  <c r="R7" i="1"/>
  <c r="Q7" i="1"/>
  <c r="P7" i="1"/>
  <c r="P8" i="1" s="1"/>
  <c r="P13" i="1" s="1"/>
  <c r="O7" i="1"/>
  <c r="S6" i="1"/>
  <c r="R6" i="1"/>
  <c r="Q6" i="1"/>
  <c r="T6" i="1" s="1"/>
  <c r="P6" i="1"/>
  <c r="O6" i="1"/>
  <c r="S5" i="1"/>
  <c r="R5" i="1"/>
  <c r="R8" i="1" s="1"/>
  <c r="Q5" i="1"/>
  <c r="Q8" i="1" s="1"/>
  <c r="Q13" i="1" s="1"/>
  <c r="P5" i="1"/>
  <c r="O5" i="1"/>
  <c r="M21" i="1"/>
  <c r="L21" i="1"/>
  <c r="K21" i="1"/>
  <c r="J21" i="1"/>
  <c r="I21" i="1"/>
  <c r="M20" i="1"/>
  <c r="I20" i="1"/>
  <c r="M19" i="1"/>
  <c r="L19" i="1"/>
  <c r="K19" i="1"/>
  <c r="J19" i="1"/>
  <c r="J20" i="1" s="1"/>
  <c r="I19" i="1"/>
  <c r="M18" i="1"/>
  <c r="L18" i="1"/>
  <c r="L20" i="1" s="1"/>
  <c r="K18" i="1"/>
  <c r="K20" i="1" s="1"/>
  <c r="J18" i="1"/>
  <c r="I18" i="1"/>
  <c r="L17" i="1"/>
  <c r="M16" i="1"/>
  <c r="N16" i="1" s="1"/>
  <c r="L16" i="1"/>
  <c r="K16" i="1"/>
  <c r="J16" i="1"/>
  <c r="I16" i="1"/>
  <c r="I17" i="1" s="1"/>
  <c r="M15" i="1"/>
  <c r="L15" i="1"/>
  <c r="K15" i="1"/>
  <c r="J15" i="1"/>
  <c r="I15" i="1"/>
  <c r="M14" i="1"/>
  <c r="L14" i="1"/>
  <c r="K14" i="1"/>
  <c r="K17" i="1" s="1"/>
  <c r="J14" i="1"/>
  <c r="J17" i="1" s="1"/>
  <c r="I14" i="1"/>
  <c r="M12" i="1"/>
  <c r="L12" i="1"/>
  <c r="K12" i="1"/>
  <c r="J12" i="1"/>
  <c r="I12" i="1"/>
  <c r="J11" i="1"/>
  <c r="M10" i="1"/>
  <c r="L10" i="1"/>
  <c r="K10" i="1"/>
  <c r="K11" i="1" s="1"/>
  <c r="J10" i="1"/>
  <c r="I10" i="1"/>
  <c r="M9" i="1"/>
  <c r="M11" i="1" s="1"/>
  <c r="L9" i="1"/>
  <c r="L11" i="1" s="1"/>
  <c r="K9" i="1"/>
  <c r="J9" i="1"/>
  <c r="I9" i="1"/>
  <c r="I11" i="1" s="1"/>
  <c r="M8" i="1"/>
  <c r="I8" i="1"/>
  <c r="M7" i="1"/>
  <c r="L7" i="1"/>
  <c r="K7" i="1"/>
  <c r="J7" i="1"/>
  <c r="J8" i="1" s="1"/>
  <c r="J13" i="1" s="1"/>
  <c r="I7" i="1"/>
  <c r="M6" i="1"/>
  <c r="L6" i="1"/>
  <c r="K6" i="1"/>
  <c r="J6" i="1"/>
  <c r="I6" i="1"/>
  <c r="M5" i="1"/>
  <c r="L5" i="1"/>
  <c r="L8" i="1" s="1"/>
  <c r="L13" i="1" s="1"/>
  <c r="K5" i="1"/>
  <c r="K8" i="1" s="1"/>
  <c r="K13" i="1" s="1"/>
  <c r="J5" i="1"/>
  <c r="I5" i="1"/>
  <c r="D5" i="1"/>
  <c r="E5" i="1"/>
  <c r="F5" i="1"/>
  <c r="G5" i="1"/>
  <c r="D6" i="1"/>
  <c r="E6" i="1"/>
  <c r="F6" i="1"/>
  <c r="G6" i="1"/>
  <c r="H6" i="1" s="1"/>
  <c r="D7" i="1"/>
  <c r="E7" i="1"/>
  <c r="F7" i="1"/>
  <c r="G7" i="1"/>
  <c r="G8" i="1" s="1"/>
  <c r="G13" i="1" s="1"/>
  <c r="D8" i="1"/>
  <c r="E8" i="1"/>
  <c r="F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D14" i="1"/>
  <c r="E14" i="1"/>
  <c r="F14" i="1"/>
  <c r="G14" i="1"/>
  <c r="D15" i="1"/>
  <c r="E15" i="1"/>
  <c r="F15" i="1"/>
  <c r="G15" i="1"/>
  <c r="H15" i="1" s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C21" i="1"/>
  <c r="C19" i="1"/>
  <c r="C18" i="1"/>
  <c r="C16" i="1"/>
  <c r="C15" i="1"/>
  <c r="C14" i="1"/>
  <c r="C12" i="1"/>
  <c r="C10" i="1"/>
  <c r="C9" i="1"/>
  <c r="C7" i="1"/>
  <c r="C6" i="1"/>
  <c r="C5" i="1"/>
  <c r="C44" i="1"/>
  <c r="H43" i="1"/>
  <c r="N42" i="1"/>
  <c r="N33" i="1"/>
  <c r="C34" i="1"/>
  <c r="N29" i="1"/>
  <c r="C31" i="1"/>
  <c r="T19" i="1"/>
  <c r="H19" i="1"/>
  <c r="C20" i="1"/>
  <c r="C17" i="1"/>
  <c r="N12" i="1"/>
  <c r="C11" i="1"/>
  <c r="N10" i="1"/>
  <c r="N7" i="1"/>
  <c r="T288" i="25"/>
  <c r="S288" i="25"/>
  <c r="R288" i="25"/>
  <c r="Q288" i="25"/>
  <c r="P288" i="25"/>
  <c r="O288" i="25"/>
  <c r="M288" i="25"/>
  <c r="L288" i="25"/>
  <c r="K288" i="25"/>
  <c r="J288" i="25"/>
  <c r="I288" i="25"/>
  <c r="G288" i="25"/>
  <c r="F288" i="25"/>
  <c r="E288" i="25"/>
  <c r="D288" i="25"/>
  <c r="C288" i="25"/>
  <c r="N287" i="25"/>
  <c r="H287" i="25"/>
  <c r="N286" i="25"/>
  <c r="H286" i="25"/>
  <c r="N285" i="25"/>
  <c r="H285" i="25"/>
  <c r="N284" i="25"/>
  <c r="H284" i="25"/>
  <c r="N283" i="25"/>
  <c r="H283" i="25"/>
  <c r="N282" i="25"/>
  <c r="H282" i="25"/>
  <c r="N281" i="25"/>
  <c r="H281" i="25"/>
  <c r="N280" i="25"/>
  <c r="H280" i="25"/>
  <c r="N279" i="25"/>
  <c r="N288" i="25" s="1"/>
  <c r="H279" i="25"/>
  <c r="N278" i="25"/>
  <c r="H278" i="25"/>
  <c r="K277" i="25"/>
  <c r="K289" i="25" s="1"/>
  <c r="C277" i="25"/>
  <c r="M276" i="25"/>
  <c r="M277" i="25" s="1"/>
  <c r="L276" i="25"/>
  <c r="K276" i="25"/>
  <c r="J276" i="25"/>
  <c r="J277" i="25" s="1"/>
  <c r="I276" i="25"/>
  <c r="I277" i="25" s="1"/>
  <c r="G276" i="25"/>
  <c r="F276" i="25"/>
  <c r="F277" i="25" s="1"/>
  <c r="E276" i="25"/>
  <c r="E277" i="25" s="1"/>
  <c r="D276" i="25"/>
  <c r="P276" i="25" s="1"/>
  <c r="P277" i="25" s="1"/>
  <c r="C276" i="25"/>
  <c r="N275" i="25"/>
  <c r="H275" i="25"/>
  <c r="N274" i="25"/>
  <c r="H274" i="25"/>
  <c r="N273" i="25"/>
  <c r="H273" i="25"/>
  <c r="N272" i="25"/>
  <c r="H272" i="25"/>
  <c r="N271" i="25"/>
  <c r="H271" i="25"/>
  <c r="N270" i="25"/>
  <c r="H270" i="25"/>
  <c r="N269" i="25"/>
  <c r="H269" i="25"/>
  <c r="N268" i="25"/>
  <c r="H268" i="25"/>
  <c r="N267" i="25"/>
  <c r="N276" i="25" s="1"/>
  <c r="H267" i="25"/>
  <c r="N266" i="25"/>
  <c r="H266" i="25"/>
  <c r="T265" i="25"/>
  <c r="S265" i="25"/>
  <c r="R265" i="25"/>
  <c r="Q265" i="25"/>
  <c r="P265" i="25"/>
  <c r="O265" i="25"/>
  <c r="M265" i="25"/>
  <c r="L265" i="25"/>
  <c r="L277" i="25" s="1"/>
  <c r="K265" i="25"/>
  <c r="J265" i="25"/>
  <c r="I265" i="25"/>
  <c r="G265" i="25"/>
  <c r="G277" i="25" s="1"/>
  <c r="F265" i="25"/>
  <c r="E265" i="25"/>
  <c r="D265" i="25"/>
  <c r="D277" i="25" s="1"/>
  <c r="D289" i="25" s="1"/>
  <c r="C265" i="25"/>
  <c r="N264" i="25"/>
  <c r="H264" i="25"/>
  <c r="N263" i="25"/>
  <c r="H263" i="25"/>
  <c r="N262" i="25"/>
  <c r="H262" i="25"/>
  <c r="N261" i="25"/>
  <c r="H261" i="25"/>
  <c r="N260" i="25"/>
  <c r="H260" i="25"/>
  <c r="N259" i="25"/>
  <c r="H259" i="25"/>
  <c r="N258" i="25"/>
  <c r="H258" i="25"/>
  <c r="N257" i="25"/>
  <c r="H257" i="25"/>
  <c r="N256" i="25"/>
  <c r="H256" i="25"/>
  <c r="N255" i="25"/>
  <c r="N265" i="25" s="1"/>
  <c r="H255" i="25"/>
  <c r="H265" i="25" s="1"/>
  <c r="I254" i="25"/>
  <c r="S253" i="25"/>
  <c r="O253" i="25"/>
  <c r="M253" i="25"/>
  <c r="L253" i="25"/>
  <c r="L254" i="25" s="1"/>
  <c r="K253" i="25"/>
  <c r="K254" i="25" s="1"/>
  <c r="J253" i="25"/>
  <c r="I253" i="25"/>
  <c r="G253" i="25"/>
  <c r="F253" i="25"/>
  <c r="R253" i="25" s="1"/>
  <c r="E253" i="25"/>
  <c r="Q253" i="25" s="1"/>
  <c r="D253" i="25"/>
  <c r="D254" i="25" s="1"/>
  <c r="C253" i="25"/>
  <c r="N252" i="25"/>
  <c r="H252" i="25"/>
  <c r="N251" i="25"/>
  <c r="H251" i="25"/>
  <c r="N250" i="25"/>
  <c r="H250" i="25"/>
  <c r="N249" i="25"/>
  <c r="H249" i="25"/>
  <c r="N248" i="25"/>
  <c r="H248" i="25"/>
  <c r="N247" i="25"/>
  <c r="H247" i="25"/>
  <c r="N246" i="25"/>
  <c r="H246" i="25"/>
  <c r="N245" i="25"/>
  <c r="H245" i="25"/>
  <c r="N244" i="25"/>
  <c r="H244" i="25"/>
  <c r="N243" i="25"/>
  <c r="N253" i="25" s="1"/>
  <c r="N254" i="25" s="1"/>
  <c r="H243" i="25"/>
  <c r="H253" i="25" s="1"/>
  <c r="M242" i="25"/>
  <c r="M254" i="25" s="1"/>
  <c r="L242" i="25"/>
  <c r="K242" i="25"/>
  <c r="J242" i="25"/>
  <c r="J254" i="25" s="1"/>
  <c r="I242" i="25"/>
  <c r="G242" i="25"/>
  <c r="S242" i="25" s="1"/>
  <c r="F242" i="25"/>
  <c r="F254" i="25" s="1"/>
  <c r="E242" i="25"/>
  <c r="E254" i="25" s="1"/>
  <c r="D242" i="25"/>
  <c r="P242" i="25" s="1"/>
  <c r="C242" i="25"/>
  <c r="O242" i="25" s="1"/>
  <c r="N241" i="25"/>
  <c r="H241" i="25"/>
  <c r="N240" i="25"/>
  <c r="H240" i="25"/>
  <c r="N239" i="25"/>
  <c r="H239" i="25"/>
  <c r="N238" i="25"/>
  <c r="H238" i="25"/>
  <c r="N237" i="25"/>
  <c r="H237" i="25"/>
  <c r="N236" i="25"/>
  <c r="H236" i="25"/>
  <c r="N235" i="25"/>
  <c r="H235" i="25"/>
  <c r="N234" i="25"/>
  <c r="H234" i="25"/>
  <c r="N233" i="25"/>
  <c r="N242" i="25" s="1"/>
  <c r="H233" i="25"/>
  <c r="H242" i="25" s="1"/>
  <c r="T242" i="25" s="1"/>
  <c r="N232" i="25"/>
  <c r="H232" i="25"/>
  <c r="M231" i="25"/>
  <c r="L231" i="25"/>
  <c r="K231" i="25"/>
  <c r="J231" i="25"/>
  <c r="I231" i="25"/>
  <c r="G231" i="25"/>
  <c r="S231" i="25" s="1"/>
  <c r="F231" i="25"/>
  <c r="R231" i="25" s="1"/>
  <c r="E231" i="25"/>
  <c r="Q231" i="25" s="1"/>
  <c r="D231" i="25"/>
  <c r="P231" i="25" s="1"/>
  <c r="C231" i="25"/>
  <c r="O231" i="25" s="1"/>
  <c r="N230" i="25"/>
  <c r="H230" i="25"/>
  <c r="N229" i="25"/>
  <c r="H229" i="25"/>
  <c r="N228" i="25"/>
  <c r="H228" i="25"/>
  <c r="N227" i="25"/>
  <c r="H227" i="25"/>
  <c r="N226" i="25"/>
  <c r="H226" i="25"/>
  <c r="N225" i="25"/>
  <c r="H225" i="25"/>
  <c r="N224" i="25"/>
  <c r="H224" i="25"/>
  <c r="N223" i="25"/>
  <c r="H223" i="25"/>
  <c r="N222" i="25"/>
  <c r="H222" i="25"/>
  <c r="N221" i="25"/>
  <c r="N231" i="25" s="1"/>
  <c r="H221" i="25"/>
  <c r="H231" i="25" s="1"/>
  <c r="T231" i="25" s="1"/>
  <c r="T215" i="25"/>
  <c r="S215" i="25"/>
  <c r="R215" i="25"/>
  <c r="Q215" i="25"/>
  <c r="P215" i="25"/>
  <c r="O215" i="25"/>
  <c r="M215" i="25"/>
  <c r="L215" i="25"/>
  <c r="K215" i="25"/>
  <c r="J215" i="25"/>
  <c r="J35" i="1" s="1"/>
  <c r="N35" i="1" s="1"/>
  <c r="I215" i="25"/>
  <c r="G215" i="25"/>
  <c r="F215" i="25"/>
  <c r="F35" i="1" s="1"/>
  <c r="E215" i="25"/>
  <c r="D215" i="25"/>
  <c r="D35" i="1" s="1"/>
  <c r="C215" i="25"/>
  <c r="N214" i="25"/>
  <c r="H214" i="25"/>
  <c r="N213" i="25"/>
  <c r="H213" i="25"/>
  <c r="N212" i="25"/>
  <c r="H212" i="25"/>
  <c r="N211" i="25"/>
  <c r="H211" i="25"/>
  <c r="N210" i="25"/>
  <c r="H210" i="25"/>
  <c r="N209" i="25"/>
  <c r="H209" i="25"/>
  <c r="N208" i="25"/>
  <c r="H208" i="25"/>
  <c r="N207" i="25"/>
  <c r="H207" i="25"/>
  <c r="N206" i="25"/>
  <c r="N205" i="25"/>
  <c r="H205" i="25"/>
  <c r="N204" i="25"/>
  <c r="M204" i="25"/>
  <c r="F204" i="25"/>
  <c r="E204" i="25"/>
  <c r="P203" i="25"/>
  <c r="P204" i="25" s="1"/>
  <c r="O203" i="25"/>
  <c r="O204" i="25" s="1"/>
  <c r="M203" i="25"/>
  <c r="L203" i="25"/>
  <c r="L204" i="25" s="1"/>
  <c r="K203" i="25"/>
  <c r="K204" i="25" s="1"/>
  <c r="J203" i="25"/>
  <c r="I203" i="25"/>
  <c r="G203" i="25"/>
  <c r="G204" i="25" s="1"/>
  <c r="F203" i="25"/>
  <c r="R203" i="25" s="1"/>
  <c r="R204" i="25" s="1"/>
  <c r="E203" i="25"/>
  <c r="D203" i="25"/>
  <c r="D204" i="25" s="1"/>
  <c r="C203" i="25"/>
  <c r="C204" i="25" s="1"/>
  <c r="N202" i="25"/>
  <c r="H202" i="25"/>
  <c r="N201" i="25"/>
  <c r="H201" i="25"/>
  <c r="N200" i="25"/>
  <c r="H200" i="25"/>
  <c r="N199" i="25"/>
  <c r="H199" i="25"/>
  <c r="N198" i="25"/>
  <c r="H198" i="25"/>
  <c r="N197" i="25"/>
  <c r="H197" i="25"/>
  <c r="N196" i="25"/>
  <c r="H196" i="25"/>
  <c r="N195" i="25"/>
  <c r="H195" i="25"/>
  <c r="N194" i="25"/>
  <c r="H194" i="25"/>
  <c r="N193" i="25"/>
  <c r="N203" i="25" s="1"/>
  <c r="H193" i="25"/>
  <c r="H203" i="25" s="1"/>
  <c r="T192" i="25"/>
  <c r="S192" i="25"/>
  <c r="R192" i="25"/>
  <c r="Q192" i="25"/>
  <c r="P192" i="25"/>
  <c r="O192" i="25"/>
  <c r="N192" i="25"/>
  <c r="M192" i="25"/>
  <c r="L192" i="25"/>
  <c r="K192" i="25"/>
  <c r="J192" i="25"/>
  <c r="J204" i="25" s="1"/>
  <c r="I192" i="25"/>
  <c r="I204" i="25" s="1"/>
  <c r="G192" i="25"/>
  <c r="F192" i="25"/>
  <c r="E192" i="25"/>
  <c r="D192" i="25"/>
  <c r="C192" i="25"/>
  <c r="N191" i="25"/>
  <c r="H191" i="25"/>
  <c r="N190" i="25"/>
  <c r="H190" i="25"/>
  <c r="N189" i="25"/>
  <c r="H189" i="25"/>
  <c r="N188" i="25"/>
  <c r="H188" i="25"/>
  <c r="N187" i="25"/>
  <c r="H187" i="25"/>
  <c r="N186" i="25"/>
  <c r="H186" i="25"/>
  <c r="N185" i="25"/>
  <c r="H185" i="25"/>
  <c r="N184" i="25"/>
  <c r="H184" i="25"/>
  <c r="N183" i="25"/>
  <c r="H183" i="25"/>
  <c r="H192" i="25" s="1"/>
  <c r="N182" i="25"/>
  <c r="H182" i="25"/>
  <c r="P181" i="25"/>
  <c r="O181" i="25"/>
  <c r="G181" i="25"/>
  <c r="Q180" i="25"/>
  <c r="M180" i="25"/>
  <c r="L180" i="25"/>
  <c r="K180" i="25"/>
  <c r="J180" i="25"/>
  <c r="I180" i="25"/>
  <c r="G180" i="25"/>
  <c r="S180" i="25" s="1"/>
  <c r="F180" i="25"/>
  <c r="E180" i="25"/>
  <c r="D180" i="25"/>
  <c r="P180" i="25" s="1"/>
  <c r="C180" i="25"/>
  <c r="O180" i="25" s="1"/>
  <c r="N179" i="25"/>
  <c r="H179" i="25"/>
  <c r="N178" i="25"/>
  <c r="H178" i="25"/>
  <c r="N177" i="25"/>
  <c r="H177" i="25"/>
  <c r="N176" i="25"/>
  <c r="H176" i="25"/>
  <c r="N175" i="25"/>
  <c r="H175" i="25"/>
  <c r="N174" i="25"/>
  <c r="H174" i="25"/>
  <c r="N173" i="25"/>
  <c r="H173" i="25"/>
  <c r="N172" i="25"/>
  <c r="H172" i="25"/>
  <c r="N171" i="25"/>
  <c r="N180" i="25" s="1"/>
  <c r="H171" i="25"/>
  <c r="H180" i="25" s="1"/>
  <c r="N170" i="25"/>
  <c r="H170" i="25"/>
  <c r="P169" i="25"/>
  <c r="O169" i="25"/>
  <c r="M169" i="25"/>
  <c r="L169" i="25"/>
  <c r="L181" i="25" s="1"/>
  <c r="K169" i="25"/>
  <c r="K181" i="25" s="1"/>
  <c r="J169" i="25"/>
  <c r="I169" i="25"/>
  <c r="G169" i="25"/>
  <c r="S169" i="25" s="1"/>
  <c r="F169" i="25"/>
  <c r="R169" i="25" s="1"/>
  <c r="E169" i="25"/>
  <c r="Q169" i="25" s="1"/>
  <c r="D169" i="25"/>
  <c r="D181" i="25" s="1"/>
  <c r="C169" i="25"/>
  <c r="C181" i="25" s="1"/>
  <c r="N168" i="25"/>
  <c r="H168" i="25"/>
  <c r="N167" i="25"/>
  <c r="H167" i="25"/>
  <c r="N166" i="25"/>
  <c r="H166" i="25"/>
  <c r="N165" i="25"/>
  <c r="H165" i="25"/>
  <c r="N164" i="25"/>
  <c r="H164" i="25"/>
  <c r="N163" i="25"/>
  <c r="H163" i="25"/>
  <c r="N162" i="25"/>
  <c r="H162" i="25"/>
  <c r="N161" i="25"/>
  <c r="H161" i="25"/>
  <c r="N160" i="25"/>
  <c r="H160" i="25"/>
  <c r="N159" i="25"/>
  <c r="N169" i="25" s="1"/>
  <c r="H159" i="25"/>
  <c r="H169" i="25" s="1"/>
  <c r="H181" i="25" s="1"/>
  <c r="Q158" i="25"/>
  <c r="M158" i="25"/>
  <c r="L158" i="25"/>
  <c r="K158" i="25"/>
  <c r="J158" i="25"/>
  <c r="I158" i="25"/>
  <c r="G158" i="25"/>
  <c r="S158" i="25" s="1"/>
  <c r="F158" i="25"/>
  <c r="R158" i="25" s="1"/>
  <c r="E158" i="25"/>
  <c r="D158" i="25"/>
  <c r="P158" i="25" s="1"/>
  <c r="C158" i="25"/>
  <c r="O158" i="25" s="1"/>
  <c r="N157" i="25"/>
  <c r="H157" i="25"/>
  <c r="N156" i="25"/>
  <c r="H156" i="25"/>
  <c r="N155" i="25"/>
  <c r="H155" i="25"/>
  <c r="N154" i="25"/>
  <c r="H154" i="25"/>
  <c r="N153" i="25"/>
  <c r="H153" i="25"/>
  <c r="N152" i="25"/>
  <c r="H152" i="25"/>
  <c r="N151" i="25"/>
  <c r="H151" i="25"/>
  <c r="N150" i="25"/>
  <c r="H150" i="25"/>
  <c r="N149" i="25"/>
  <c r="N158" i="25" s="1"/>
  <c r="H149" i="25"/>
  <c r="H158" i="25" s="1"/>
  <c r="N148" i="25"/>
  <c r="H148" i="25"/>
  <c r="T141" i="25"/>
  <c r="S141" i="25"/>
  <c r="R141" i="25"/>
  <c r="Q141" i="25"/>
  <c r="P141" i="25"/>
  <c r="O141" i="25"/>
  <c r="M141" i="25"/>
  <c r="L141" i="25"/>
  <c r="K141" i="25"/>
  <c r="J141" i="25"/>
  <c r="I141" i="25"/>
  <c r="G141" i="25"/>
  <c r="F141" i="25"/>
  <c r="E141" i="25"/>
  <c r="D141" i="25"/>
  <c r="C141" i="25"/>
  <c r="N140" i="25"/>
  <c r="H140" i="25"/>
  <c r="N139" i="25"/>
  <c r="H139" i="25"/>
  <c r="N138" i="25"/>
  <c r="H138" i="25"/>
  <c r="N137" i="25"/>
  <c r="H137" i="25"/>
  <c r="N136" i="25"/>
  <c r="H136" i="25"/>
  <c r="N135" i="25"/>
  <c r="H135" i="25"/>
  <c r="N134" i="25"/>
  <c r="H134" i="25"/>
  <c r="N133" i="25"/>
  <c r="H133" i="25"/>
  <c r="N132" i="25"/>
  <c r="H132" i="25"/>
  <c r="N131" i="25"/>
  <c r="N141" i="25" s="1"/>
  <c r="H131" i="25"/>
  <c r="H141" i="25" s="1"/>
  <c r="Q130" i="25"/>
  <c r="M130" i="25"/>
  <c r="I130" i="25"/>
  <c r="S129" i="25"/>
  <c r="S130" i="25" s="1"/>
  <c r="O129" i="25"/>
  <c r="O130" i="25" s="1"/>
  <c r="M129" i="25"/>
  <c r="L129" i="25"/>
  <c r="L130" i="25" s="1"/>
  <c r="K129" i="25"/>
  <c r="K130" i="25" s="1"/>
  <c r="J129" i="25"/>
  <c r="I129" i="25"/>
  <c r="H129" i="25"/>
  <c r="G129" i="25"/>
  <c r="G130" i="25" s="1"/>
  <c r="F129" i="25"/>
  <c r="E129" i="25"/>
  <c r="Q129" i="25" s="1"/>
  <c r="D129" i="25"/>
  <c r="C129" i="25"/>
  <c r="C130" i="25" s="1"/>
  <c r="N128" i="25"/>
  <c r="H128" i="25"/>
  <c r="N127" i="25"/>
  <c r="H127" i="25"/>
  <c r="N126" i="25"/>
  <c r="H126" i="25"/>
  <c r="N125" i="25"/>
  <c r="H125" i="25"/>
  <c r="N124" i="25"/>
  <c r="H124" i="25"/>
  <c r="N123" i="25"/>
  <c r="H123" i="25"/>
  <c r="N122" i="25"/>
  <c r="H122" i="25"/>
  <c r="N121" i="25"/>
  <c r="H121" i="25"/>
  <c r="N120" i="25"/>
  <c r="H120" i="25"/>
  <c r="N119" i="25"/>
  <c r="N129" i="25" s="1"/>
  <c r="H119" i="25"/>
  <c r="T118" i="25"/>
  <c r="S118" i="25"/>
  <c r="R118" i="25"/>
  <c r="Q118" i="25"/>
  <c r="P118" i="25"/>
  <c r="O118" i="25"/>
  <c r="N118" i="25"/>
  <c r="M118" i="25"/>
  <c r="L118" i="25"/>
  <c r="K118" i="25"/>
  <c r="J118" i="25"/>
  <c r="J130" i="25" s="1"/>
  <c r="I118" i="25"/>
  <c r="G118" i="25"/>
  <c r="F118" i="25"/>
  <c r="F130" i="25" s="1"/>
  <c r="E118" i="25"/>
  <c r="E130" i="25" s="1"/>
  <c r="D118" i="25"/>
  <c r="C118" i="25"/>
  <c r="N117" i="25"/>
  <c r="H117" i="25"/>
  <c r="N116" i="25"/>
  <c r="H116" i="25"/>
  <c r="N115" i="25"/>
  <c r="H115" i="25"/>
  <c r="N114" i="25"/>
  <c r="H114" i="25"/>
  <c r="N113" i="25"/>
  <c r="H113" i="25"/>
  <c r="N112" i="25"/>
  <c r="H112" i="25"/>
  <c r="N111" i="25"/>
  <c r="H111" i="25"/>
  <c r="N110" i="25"/>
  <c r="H110" i="25"/>
  <c r="N109" i="25"/>
  <c r="H109" i="25"/>
  <c r="H118" i="25" s="1"/>
  <c r="N108" i="25"/>
  <c r="H108" i="25"/>
  <c r="C107" i="25"/>
  <c r="N106" i="25"/>
  <c r="M106" i="25"/>
  <c r="L106" i="25"/>
  <c r="K106" i="25"/>
  <c r="J106" i="25"/>
  <c r="I106" i="25"/>
  <c r="G106" i="25"/>
  <c r="F106" i="25"/>
  <c r="E106" i="25"/>
  <c r="D106" i="25"/>
  <c r="P106" i="25" s="1"/>
  <c r="C106" i="25"/>
  <c r="N105" i="25"/>
  <c r="H105" i="25"/>
  <c r="N104" i="25"/>
  <c r="H104" i="25"/>
  <c r="N103" i="25"/>
  <c r="H103" i="25"/>
  <c r="N102" i="25"/>
  <c r="H102" i="25"/>
  <c r="N101" i="25"/>
  <c r="H101" i="25"/>
  <c r="N100" i="25"/>
  <c r="H100" i="25"/>
  <c r="N99" i="25"/>
  <c r="H99" i="25"/>
  <c r="N98" i="25"/>
  <c r="H98" i="25"/>
  <c r="N97" i="25"/>
  <c r="H97" i="25"/>
  <c r="H106" i="25" s="1"/>
  <c r="T106" i="25" s="1"/>
  <c r="N96" i="25"/>
  <c r="H96" i="25"/>
  <c r="P95" i="25"/>
  <c r="M95" i="25"/>
  <c r="L95" i="25"/>
  <c r="L107" i="25" s="1"/>
  <c r="K95" i="25"/>
  <c r="K107" i="25" s="1"/>
  <c r="J95" i="25"/>
  <c r="I95" i="25"/>
  <c r="G95" i="25"/>
  <c r="F95" i="25"/>
  <c r="E95" i="25"/>
  <c r="D95" i="25"/>
  <c r="D107" i="25" s="1"/>
  <c r="C95" i="25"/>
  <c r="O95" i="25" s="1"/>
  <c r="N94" i="25"/>
  <c r="H94" i="25"/>
  <c r="N93" i="25"/>
  <c r="H93" i="25"/>
  <c r="N92" i="25"/>
  <c r="H92" i="25"/>
  <c r="N91" i="25"/>
  <c r="H91" i="25"/>
  <c r="N90" i="25"/>
  <c r="H90" i="25"/>
  <c r="N89" i="25"/>
  <c r="H89" i="25"/>
  <c r="N88" i="25"/>
  <c r="H88" i="25"/>
  <c r="N87" i="25"/>
  <c r="H87" i="25"/>
  <c r="N86" i="25"/>
  <c r="H86" i="25"/>
  <c r="N85" i="25"/>
  <c r="N95" i="25" s="1"/>
  <c r="H85" i="25"/>
  <c r="H95" i="25" s="1"/>
  <c r="T95" i="25" s="1"/>
  <c r="M84" i="25"/>
  <c r="L84" i="25"/>
  <c r="K84" i="25"/>
  <c r="J84" i="25"/>
  <c r="I84" i="25"/>
  <c r="G84" i="25"/>
  <c r="F84" i="25"/>
  <c r="R84" i="25" s="1"/>
  <c r="E84" i="25"/>
  <c r="Q84" i="25" s="1"/>
  <c r="D84" i="25"/>
  <c r="C84" i="25"/>
  <c r="N83" i="25"/>
  <c r="H83" i="25"/>
  <c r="N82" i="25"/>
  <c r="H82" i="25"/>
  <c r="N81" i="25"/>
  <c r="H81" i="25"/>
  <c r="N80" i="25"/>
  <c r="H80" i="25"/>
  <c r="N79" i="25"/>
  <c r="H79" i="25"/>
  <c r="N78" i="25"/>
  <c r="H78" i="25"/>
  <c r="N77" i="25"/>
  <c r="H77" i="25"/>
  <c r="N76" i="25"/>
  <c r="H76" i="25"/>
  <c r="N75" i="25"/>
  <c r="N84" i="25" s="1"/>
  <c r="H75" i="25"/>
  <c r="H84" i="25" s="1"/>
  <c r="N74" i="25"/>
  <c r="H74" i="25"/>
  <c r="T72" i="25"/>
  <c r="S72" i="25"/>
  <c r="R72" i="25"/>
  <c r="Q72" i="25"/>
  <c r="P72" i="25"/>
  <c r="O72" i="25"/>
  <c r="M72" i="25"/>
  <c r="L72" i="25"/>
  <c r="K72" i="25"/>
  <c r="J72" i="25"/>
  <c r="I72" i="25"/>
  <c r="G72" i="25"/>
  <c r="F72" i="25"/>
  <c r="E72" i="25"/>
  <c r="D72" i="25"/>
  <c r="C72" i="25"/>
  <c r="N71" i="25"/>
  <c r="H71" i="25"/>
  <c r="N70" i="25"/>
  <c r="H70" i="25"/>
  <c r="N69" i="25"/>
  <c r="H69" i="25"/>
  <c r="N68" i="25"/>
  <c r="H68" i="25"/>
  <c r="N67" i="25"/>
  <c r="H67" i="25"/>
  <c r="N66" i="25"/>
  <c r="H66" i="25"/>
  <c r="N65" i="25"/>
  <c r="H65" i="25"/>
  <c r="N64" i="25"/>
  <c r="H64" i="25"/>
  <c r="N63" i="25"/>
  <c r="N72" i="25" s="1"/>
  <c r="H63" i="25"/>
  <c r="N62" i="25"/>
  <c r="H62" i="25"/>
  <c r="H72" i="25" s="1"/>
  <c r="S61" i="25"/>
  <c r="C61" i="25"/>
  <c r="M60" i="25"/>
  <c r="M61" i="25" s="1"/>
  <c r="L60" i="25"/>
  <c r="K60" i="25"/>
  <c r="J60" i="25"/>
  <c r="J61" i="25" s="1"/>
  <c r="I60" i="25"/>
  <c r="I61" i="25" s="1"/>
  <c r="G60" i="25"/>
  <c r="S60" i="25" s="1"/>
  <c r="F60" i="25"/>
  <c r="F61" i="25" s="1"/>
  <c r="E60" i="25"/>
  <c r="E61" i="25" s="1"/>
  <c r="D60" i="25"/>
  <c r="P60" i="25" s="1"/>
  <c r="P61" i="25" s="1"/>
  <c r="C60" i="25"/>
  <c r="O60" i="25" s="1"/>
  <c r="O61" i="25" s="1"/>
  <c r="N59" i="25"/>
  <c r="H59" i="25"/>
  <c r="N58" i="25"/>
  <c r="H58" i="25"/>
  <c r="N57" i="25"/>
  <c r="H57" i="25"/>
  <c r="N56" i="25"/>
  <c r="H56" i="25"/>
  <c r="N55" i="25"/>
  <c r="H55" i="25"/>
  <c r="N54" i="25"/>
  <c r="H54" i="25"/>
  <c r="N53" i="25"/>
  <c r="H53" i="25"/>
  <c r="N52" i="25"/>
  <c r="H52" i="25"/>
  <c r="N51" i="25"/>
  <c r="N60" i="25" s="1"/>
  <c r="N61" i="25" s="1"/>
  <c r="H51" i="25"/>
  <c r="N50" i="25"/>
  <c r="H50" i="25"/>
  <c r="H60" i="25" s="1"/>
  <c r="T49" i="25"/>
  <c r="S49" i="25"/>
  <c r="R49" i="25"/>
  <c r="Q49" i="25"/>
  <c r="P49" i="25"/>
  <c r="P143" i="25" s="1"/>
  <c r="O49" i="25"/>
  <c r="M49" i="25"/>
  <c r="L49" i="25"/>
  <c r="L61" i="25" s="1"/>
  <c r="K49" i="25"/>
  <c r="K143" i="25" s="1"/>
  <c r="J49" i="25"/>
  <c r="I49" i="25"/>
  <c r="G49" i="25"/>
  <c r="G143" i="25" s="1"/>
  <c r="F49" i="25"/>
  <c r="E49" i="25"/>
  <c r="D49" i="25"/>
  <c r="D61" i="25" s="1"/>
  <c r="C49" i="25"/>
  <c r="C143" i="25" s="1"/>
  <c r="N48" i="25"/>
  <c r="H48" i="25"/>
  <c r="N47" i="25"/>
  <c r="H47" i="25"/>
  <c r="N46" i="25"/>
  <c r="H46" i="25"/>
  <c r="N45" i="25"/>
  <c r="H45" i="25"/>
  <c r="N44" i="25"/>
  <c r="H44" i="25"/>
  <c r="N43" i="25"/>
  <c r="H43" i="25"/>
  <c r="N42" i="25"/>
  <c r="H42" i="25"/>
  <c r="N41" i="25"/>
  <c r="H41" i="25"/>
  <c r="N40" i="25"/>
  <c r="H40" i="25"/>
  <c r="N39" i="25"/>
  <c r="N49" i="25" s="1"/>
  <c r="N143" i="25" s="1"/>
  <c r="H39" i="25"/>
  <c r="H49" i="25" s="1"/>
  <c r="M38" i="25"/>
  <c r="J38" i="25"/>
  <c r="E38" i="25"/>
  <c r="P37" i="25"/>
  <c r="O37" i="25"/>
  <c r="M37" i="25"/>
  <c r="L37" i="25"/>
  <c r="K37" i="25"/>
  <c r="J37" i="25"/>
  <c r="I37" i="25"/>
  <c r="G37" i="25"/>
  <c r="F37" i="25"/>
  <c r="R37" i="25" s="1"/>
  <c r="E37" i="25"/>
  <c r="Q37" i="25" s="1"/>
  <c r="Q38" i="25" s="1"/>
  <c r="D37" i="25"/>
  <c r="C37" i="25"/>
  <c r="N36" i="25"/>
  <c r="H36" i="25"/>
  <c r="N35" i="25"/>
  <c r="H35" i="25"/>
  <c r="N34" i="25"/>
  <c r="H34" i="25"/>
  <c r="N33" i="25"/>
  <c r="H33" i="25"/>
  <c r="N32" i="25"/>
  <c r="H32" i="25"/>
  <c r="N31" i="25"/>
  <c r="H31" i="25"/>
  <c r="N30" i="25"/>
  <c r="H30" i="25"/>
  <c r="N29" i="25"/>
  <c r="H29" i="25"/>
  <c r="N28" i="25"/>
  <c r="H28" i="25"/>
  <c r="N27" i="25"/>
  <c r="N37" i="25" s="1"/>
  <c r="H27" i="25"/>
  <c r="H37" i="25" s="1"/>
  <c r="Q26" i="25"/>
  <c r="M26" i="25"/>
  <c r="L26" i="25"/>
  <c r="K26" i="25"/>
  <c r="J26" i="25"/>
  <c r="I26" i="25"/>
  <c r="I38" i="25" s="1"/>
  <c r="G26" i="25"/>
  <c r="S26" i="25" s="1"/>
  <c r="F26" i="25"/>
  <c r="R26" i="25" s="1"/>
  <c r="R38" i="25" s="1"/>
  <c r="E26" i="25"/>
  <c r="D26" i="25"/>
  <c r="P26" i="25" s="1"/>
  <c r="C26" i="25"/>
  <c r="O26" i="25" s="1"/>
  <c r="N25" i="25"/>
  <c r="H25" i="25"/>
  <c r="N24" i="25"/>
  <c r="H24" i="25"/>
  <c r="N23" i="25"/>
  <c r="H23" i="25"/>
  <c r="N22" i="25"/>
  <c r="H22" i="25"/>
  <c r="N21" i="25"/>
  <c r="H21" i="25"/>
  <c r="N20" i="25"/>
  <c r="H20" i="25"/>
  <c r="N19" i="25"/>
  <c r="H19" i="25"/>
  <c r="N18" i="25"/>
  <c r="H18" i="25"/>
  <c r="N17" i="25"/>
  <c r="N26" i="25" s="1"/>
  <c r="N38" i="25" s="1"/>
  <c r="H17" i="25"/>
  <c r="N16" i="25"/>
  <c r="H16" i="25"/>
  <c r="H26" i="25" s="1"/>
  <c r="P15" i="25"/>
  <c r="O15" i="25"/>
  <c r="M15" i="25"/>
  <c r="L15" i="25"/>
  <c r="L143" i="25" s="1"/>
  <c r="K15" i="25"/>
  <c r="J15" i="25"/>
  <c r="I15" i="25"/>
  <c r="G15" i="25"/>
  <c r="S15" i="25" s="1"/>
  <c r="F15" i="25"/>
  <c r="R15" i="25" s="1"/>
  <c r="E15" i="25"/>
  <c r="Q15" i="25" s="1"/>
  <c r="D15" i="25"/>
  <c r="C15" i="25"/>
  <c r="N14" i="25"/>
  <c r="H14" i="25"/>
  <c r="N13" i="25"/>
  <c r="H13" i="25"/>
  <c r="N12" i="25"/>
  <c r="H12" i="25"/>
  <c r="N11" i="25"/>
  <c r="H11" i="25"/>
  <c r="N10" i="25"/>
  <c r="H10" i="25"/>
  <c r="N9" i="25"/>
  <c r="H9" i="25"/>
  <c r="N8" i="25"/>
  <c r="H8" i="25"/>
  <c r="N7" i="25"/>
  <c r="H7" i="25"/>
  <c r="N6" i="25"/>
  <c r="H6" i="25"/>
  <c r="N5" i="25"/>
  <c r="N15" i="25" s="1"/>
  <c r="H5" i="25"/>
  <c r="H15" i="25" s="1"/>
  <c r="T15" i="25" s="1"/>
  <c r="T143" i="25" s="1"/>
  <c r="S46" i="4"/>
  <c r="Q46" i="4"/>
  <c r="P46" i="4"/>
  <c r="O46" i="4"/>
  <c r="J46" i="4"/>
  <c r="E46" i="4"/>
  <c r="F32" i="2"/>
  <c r="F33" i="10" s="1"/>
  <c r="G10" i="2"/>
  <c r="G10" i="10" s="1"/>
  <c r="M48" i="2"/>
  <c r="M49" i="10" s="1"/>
  <c r="K48" i="2"/>
  <c r="K49" i="10" s="1"/>
  <c r="I48" i="2"/>
  <c r="D48" i="2"/>
  <c r="D49" i="10" s="1"/>
  <c r="C48" i="2"/>
  <c r="C49" i="10" s="1"/>
  <c r="M46" i="2"/>
  <c r="L46" i="2"/>
  <c r="K46" i="2"/>
  <c r="J46" i="2"/>
  <c r="I46" i="2"/>
  <c r="M43" i="2"/>
  <c r="M44" i="10" s="1"/>
  <c r="L43" i="2"/>
  <c r="L44" i="10" s="1"/>
  <c r="K43" i="2"/>
  <c r="K44" i="10" s="1"/>
  <c r="J43" i="2"/>
  <c r="J44" i="10" s="1"/>
  <c r="I43" i="2"/>
  <c r="G43" i="2"/>
  <c r="G44" i="10" s="1"/>
  <c r="F43" i="2"/>
  <c r="F44" i="10" s="1"/>
  <c r="E43" i="2"/>
  <c r="E44" i="10" s="1"/>
  <c r="D43" i="2"/>
  <c r="D44" i="10" s="1"/>
  <c r="M42" i="2"/>
  <c r="M43" i="10" s="1"/>
  <c r="L42" i="2"/>
  <c r="L43" i="10" s="1"/>
  <c r="K42" i="2"/>
  <c r="K43" i="10" s="1"/>
  <c r="J42" i="2"/>
  <c r="J43" i="10" s="1"/>
  <c r="I42" i="2"/>
  <c r="G42" i="2"/>
  <c r="G43" i="10" s="1"/>
  <c r="F42" i="2"/>
  <c r="F43" i="10" s="1"/>
  <c r="E42" i="2"/>
  <c r="E43" i="10" s="1"/>
  <c r="D42" i="2"/>
  <c r="D43" i="10" s="1"/>
  <c r="M41" i="2"/>
  <c r="L41" i="2"/>
  <c r="K41" i="2"/>
  <c r="J41" i="2"/>
  <c r="I41" i="2"/>
  <c r="G41" i="2"/>
  <c r="G42" i="10" s="1"/>
  <c r="F41" i="2"/>
  <c r="F42" i="10" s="1"/>
  <c r="E41" i="2"/>
  <c r="E42" i="10" s="1"/>
  <c r="D41" i="2"/>
  <c r="D42" i="10" s="1"/>
  <c r="M35" i="2"/>
  <c r="M36" i="10" s="1"/>
  <c r="L35" i="2"/>
  <c r="L36" i="10" s="1"/>
  <c r="K35" i="2"/>
  <c r="K36" i="10" s="1"/>
  <c r="J35" i="2"/>
  <c r="I35" i="2"/>
  <c r="G35" i="2"/>
  <c r="G36" i="10" s="1"/>
  <c r="F35" i="2"/>
  <c r="F36" i="10" s="1"/>
  <c r="E35" i="2"/>
  <c r="E36" i="10" s="1"/>
  <c r="D35" i="2"/>
  <c r="D36" i="10" s="1"/>
  <c r="L33" i="2"/>
  <c r="L34" i="10" s="1"/>
  <c r="K33" i="2"/>
  <c r="K34" i="10" s="1"/>
  <c r="J33" i="2"/>
  <c r="J34" i="10" s="1"/>
  <c r="I33" i="2"/>
  <c r="G33" i="2"/>
  <c r="G34" i="10" s="1"/>
  <c r="D33" i="2"/>
  <c r="D34" i="10" s="1"/>
  <c r="C33" i="2"/>
  <c r="C34" i="10" s="1"/>
  <c r="L32" i="2"/>
  <c r="K32" i="2"/>
  <c r="J32" i="2"/>
  <c r="G32" i="2"/>
  <c r="G33" i="10" s="1"/>
  <c r="D32" i="2"/>
  <c r="D33" i="10" s="1"/>
  <c r="C32" i="2"/>
  <c r="C33" i="10" s="1"/>
  <c r="M31" i="4"/>
  <c r="F30" i="2"/>
  <c r="F31" i="10" s="1"/>
  <c r="E30" i="2"/>
  <c r="E31" i="10" s="1"/>
  <c r="K29" i="2"/>
  <c r="K30" i="10" s="1"/>
  <c r="J29" i="2"/>
  <c r="J30" i="10" s="1"/>
  <c r="I29" i="2"/>
  <c r="D29" i="2"/>
  <c r="D30" i="10" s="1"/>
  <c r="L28" i="2"/>
  <c r="L29" i="10" s="1"/>
  <c r="I28" i="2"/>
  <c r="F28" i="2"/>
  <c r="F29" i="10" s="1"/>
  <c r="M21" i="2"/>
  <c r="M21" i="10" s="1"/>
  <c r="K21" i="2"/>
  <c r="J21" i="2"/>
  <c r="J21" i="10" s="1"/>
  <c r="I21" i="2"/>
  <c r="F21" i="2"/>
  <c r="F21" i="10" s="1"/>
  <c r="E21" i="2"/>
  <c r="E21" i="10" s="1"/>
  <c r="M19" i="2"/>
  <c r="K19" i="2"/>
  <c r="K19" i="10" s="1"/>
  <c r="J19" i="2"/>
  <c r="J19" i="10" s="1"/>
  <c r="I19" i="2"/>
  <c r="I19" i="10" s="1"/>
  <c r="G19" i="2"/>
  <c r="G19" i="10" s="1"/>
  <c r="F19" i="2"/>
  <c r="F19" i="10" s="1"/>
  <c r="E19" i="2"/>
  <c r="E19" i="10" s="1"/>
  <c r="D19" i="2"/>
  <c r="D19" i="10" s="1"/>
  <c r="C19" i="2"/>
  <c r="C19" i="10" s="1"/>
  <c r="M18" i="2"/>
  <c r="M18" i="10" s="1"/>
  <c r="K18" i="2"/>
  <c r="J18" i="2"/>
  <c r="I18" i="2"/>
  <c r="G18" i="2"/>
  <c r="G18" i="10" s="1"/>
  <c r="F18" i="2"/>
  <c r="F18" i="10" s="1"/>
  <c r="D18" i="2"/>
  <c r="C18" i="2"/>
  <c r="C18" i="10" s="1"/>
  <c r="M16" i="2"/>
  <c r="M16" i="10" s="1"/>
  <c r="K16" i="2"/>
  <c r="K16" i="10" s="1"/>
  <c r="J16" i="2"/>
  <c r="J16" i="10" s="1"/>
  <c r="I16" i="2"/>
  <c r="M15" i="2"/>
  <c r="M15" i="10" s="1"/>
  <c r="K15" i="2"/>
  <c r="K15" i="10" s="1"/>
  <c r="J15" i="2"/>
  <c r="J15" i="10" s="1"/>
  <c r="I15" i="2"/>
  <c r="D15" i="2"/>
  <c r="D15" i="10" s="1"/>
  <c r="M14" i="2"/>
  <c r="K14" i="2"/>
  <c r="J14" i="2"/>
  <c r="I14" i="2"/>
  <c r="F14" i="2"/>
  <c r="F14" i="10" s="1"/>
  <c r="E14" i="2"/>
  <c r="E14" i="10" s="1"/>
  <c r="D14" i="2"/>
  <c r="D14" i="10" s="1"/>
  <c r="C14" i="2"/>
  <c r="C14" i="10" s="1"/>
  <c r="F7" i="2"/>
  <c r="F7" i="10" s="1"/>
  <c r="C7" i="2"/>
  <c r="C7" i="10" s="1"/>
  <c r="M6" i="2"/>
  <c r="M6" i="10" s="1"/>
  <c r="L6" i="2"/>
  <c r="L6" i="10" s="1"/>
  <c r="K6" i="2"/>
  <c r="K6" i="10" s="1"/>
  <c r="J6" i="2"/>
  <c r="I6" i="2"/>
  <c r="I6" i="10" s="1"/>
  <c r="D6" i="2"/>
  <c r="D6" i="10" s="1"/>
  <c r="M12" i="2"/>
  <c r="K12" i="2"/>
  <c r="J12" i="2"/>
  <c r="I12" i="2"/>
  <c r="G12" i="2"/>
  <c r="G12" i="10" s="1"/>
  <c r="F12" i="2"/>
  <c r="F12" i="10" s="1"/>
  <c r="E12" i="2"/>
  <c r="E12" i="10" s="1"/>
  <c r="D12" i="2"/>
  <c r="D12" i="10" s="1"/>
  <c r="C12" i="2"/>
  <c r="C12" i="10" s="1"/>
  <c r="F10" i="4"/>
  <c r="E10" i="4"/>
  <c r="D10" i="4"/>
  <c r="C10" i="4"/>
  <c r="L9" i="2"/>
  <c r="L5" i="2"/>
  <c r="G45" i="10" l="1"/>
  <c r="E45" i="10"/>
  <c r="F56" i="10"/>
  <c r="E56" i="10"/>
  <c r="N215" i="25"/>
  <c r="N216" i="25" s="1"/>
  <c r="J36" i="10"/>
  <c r="H215" i="25"/>
  <c r="L12" i="2"/>
  <c r="L12" i="10" s="1"/>
  <c r="L15" i="2"/>
  <c r="L15" i="10" s="1"/>
  <c r="L18" i="2"/>
  <c r="L18" i="10" s="1"/>
  <c r="L21" i="2"/>
  <c r="N21" i="2" s="1"/>
  <c r="L19" i="2"/>
  <c r="L19" i="10" s="1"/>
  <c r="L14" i="2"/>
  <c r="N14" i="2" s="1"/>
  <c r="L16" i="2"/>
  <c r="L16" i="10" s="1"/>
  <c r="N43" i="10"/>
  <c r="N44" i="10"/>
  <c r="J14" i="10"/>
  <c r="J17" i="10" s="1"/>
  <c r="J17" i="2"/>
  <c r="I30" i="10"/>
  <c r="J48" i="2"/>
  <c r="J49" i="10" s="1"/>
  <c r="K14" i="10"/>
  <c r="K17" i="10" s="1"/>
  <c r="K17" i="2"/>
  <c r="I15" i="10"/>
  <c r="J18" i="10"/>
  <c r="J20" i="10" s="1"/>
  <c r="J20" i="2"/>
  <c r="S32" i="2"/>
  <c r="S33" i="10" s="1"/>
  <c r="M32" i="2"/>
  <c r="M33" i="10" s="1"/>
  <c r="I34" i="10"/>
  <c r="I35" i="10" s="1"/>
  <c r="I34" i="2"/>
  <c r="K42" i="10"/>
  <c r="K45" i="10" s="1"/>
  <c r="K44" i="2"/>
  <c r="K47" i="10"/>
  <c r="K48" i="10" s="1"/>
  <c r="K47" i="2"/>
  <c r="T46" i="10"/>
  <c r="I21" i="10"/>
  <c r="M29" i="2"/>
  <c r="M30" i="10" s="1"/>
  <c r="L34" i="2"/>
  <c r="L33" i="10"/>
  <c r="L35" i="10" s="1"/>
  <c r="K20" i="2"/>
  <c r="K18" i="10"/>
  <c r="K20" i="10" s="1"/>
  <c r="K21" i="10"/>
  <c r="I29" i="10"/>
  <c r="M28" i="2"/>
  <c r="M29" i="4" s="1"/>
  <c r="J34" i="2"/>
  <c r="J33" i="10"/>
  <c r="L44" i="2"/>
  <c r="L42" i="10"/>
  <c r="L45" i="10" s="1"/>
  <c r="L47" i="10"/>
  <c r="L48" i="10" s="1"/>
  <c r="L47" i="2"/>
  <c r="L48" i="2"/>
  <c r="L49" i="10" s="1"/>
  <c r="I20" i="2"/>
  <c r="I18" i="10"/>
  <c r="K28" i="2"/>
  <c r="K29" i="10" s="1"/>
  <c r="J44" i="2"/>
  <c r="J42" i="10"/>
  <c r="J47" i="10"/>
  <c r="J47" i="2"/>
  <c r="I17" i="2"/>
  <c r="I14" i="10"/>
  <c r="M17" i="2"/>
  <c r="M14" i="10"/>
  <c r="M17" i="10" s="1"/>
  <c r="I16" i="10"/>
  <c r="J28" i="2"/>
  <c r="J29" i="10" s="1"/>
  <c r="L29" i="2"/>
  <c r="L30" i="10" s="1"/>
  <c r="K33" i="10"/>
  <c r="K35" i="10" s="1"/>
  <c r="K34" i="2"/>
  <c r="N35" i="2"/>
  <c r="I36" i="10"/>
  <c r="I44" i="2"/>
  <c r="N41" i="2"/>
  <c r="I42" i="10"/>
  <c r="M42" i="10"/>
  <c r="M45" i="10" s="1"/>
  <c r="M44" i="2"/>
  <c r="N42" i="2"/>
  <c r="I43" i="10"/>
  <c r="N43" i="2"/>
  <c r="I44" i="10"/>
  <c r="N46" i="2"/>
  <c r="N47" i="2" s="1"/>
  <c r="I47" i="10"/>
  <c r="I48" i="10" s="1"/>
  <c r="I47" i="2"/>
  <c r="M47" i="10"/>
  <c r="M48" i="10" s="1"/>
  <c r="M47" i="2"/>
  <c r="I49" i="10"/>
  <c r="L5" i="10"/>
  <c r="L8" i="10" s="1"/>
  <c r="L8" i="2"/>
  <c r="J6" i="10"/>
  <c r="N6" i="2"/>
  <c r="S33" i="2"/>
  <c r="M33" i="2"/>
  <c r="M34" i="4" s="1"/>
  <c r="M19" i="10"/>
  <c r="M20" i="2"/>
  <c r="D35" i="10"/>
  <c r="I12" i="10"/>
  <c r="K12" i="10"/>
  <c r="G20" i="10"/>
  <c r="C35" i="10"/>
  <c r="D45" i="10"/>
  <c r="D50" i="10" s="1"/>
  <c r="H42" i="10"/>
  <c r="H43" i="10"/>
  <c r="H44" i="10"/>
  <c r="G35" i="10"/>
  <c r="F45" i="10"/>
  <c r="C20" i="10"/>
  <c r="H12" i="10"/>
  <c r="M12" i="10"/>
  <c r="M56" i="10" s="1"/>
  <c r="D18" i="10"/>
  <c r="D20" i="10" s="1"/>
  <c r="F20" i="10"/>
  <c r="H19" i="10"/>
  <c r="H10" i="10"/>
  <c r="L9" i="10"/>
  <c r="L11" i="2"/>
  <c r="J12" i="10"/>
  <c r="F48" i="2"/>
  <c r="E44" i="2"/>
  <c r="E48" i="2"/>
  <c r="E49" i="10" s="1"/>
  <c r="C41" i="2"/>
  <c r="C42" i="10" s="1"/>
  <c r="G44" i="2"/>
  <c r="C42" i="2"/>
  <c r="C43" i="10" s="1"/>
  <c r="L43" i="4"/>
  <c r="C43" i="2"/>
  <c r="G48" i="2"/>
  <c r="F44" i="2"/>
  <c r="K49" i="4"/>
  <c r="D44" i="2"/>
  <c r="M43" i="4"/>
  <c r="M49" i="4"/>
  <c r="O7" i="4"/>
  <c r="F12" i="4"/>
  <c r="D6" i="4"/>
  <c r="G12" i="4"/>
  <c r="D12" i="4"/>
  <c r="R7" i="4"/>
  <c r="G18" i="4"/>
  <c r="E19" i="4"/>
  <c r="E31" i="4"/>
  <c r="D34" i="4"/>
  <c r="E12" i="4"/>
  <c r="F29" i="4"/>
  <c r="D30" i="4"/>
  <c r="F31" i="4"/>
  <c r="G34" i="4"/>
  <c r="E36" i="4"/>
  <c r="G10" i="4"/>
  <c r="H10" i="4" s="1"/>
  <c r="F14" i="4"/>
  <c r="D15" i="4"/>
  <c r="G19" i="4"/>
  <c r="E21" i="4"/>
  <c r="F33" i="4"/>
  <c r="F18" i="4"/>
  <c r="D19" i="4"/>
  <c r="F21" i="4"/>
  <c r="G36" i="4"/>
  <c r="H47" i="2"/>
  <c r="I6" i="4"/>
  <c r="I15" i="4"/>
  <c r="M15" i="4"/>
  <c r="J21" i="4"/>
  <c r="R46" i="2"/>
  <c r="K42" i="4"/>
  <c r="I43" i="4"/>
  <c r="L44" i="4"/>
  <c r="M16" i="4"/>
  <c r="O46" i="2"/>
  <c r="S46" i="2"/>
  <c r="I44" i="4"/>
  <c r="K6" i="4"/>
  <c r="M14" i="4"/>
  <c r="K15" i="4"/>
  <c r="L15" i="4"/>
  <c r="O18" i="2"/>
  <c r="O18" i="4" s="1"/>
  <c r="S18" i="2"/>
  <c r="S18" i="10" s="1"/>
  <c r="P46" i="2"/>
  <c r="M42" i="4"/>
  <c r="J44" i="4"/>
  <c r="I49" i="4"/>
  <c r="M6" i="4"/>
  <c r="U13" i="2"/>
  <c r="U8" i="2"/>
  <c r="I30" i="4"/>
  <c r="I36" i="4"/>
  <c r="Q48" i="2"/>
  <c r="Q49" i="10" s="1"/>
  <c r="J18" i="4"/>
  <c r="P18" i="2"/>
  <c r="K19" i="4"/>
  <c r="Q19" i="2"/>
  <c r="Q19" i="10" s="1"/>
  <c r="D21" i="2"/>
  <c r="D21" i="10" s="1"/>
  <c r="D56" i="10" s="1"/>
  <c r="P21" i="2"/>
  <c r="C29" i="2"/>
  <c r="C30" i="10" s="1"/>
  <c r="O29" i="2"/>
  <c r="C35" i="2"/>
  <c r="O35" i="2"/>
  <c r="S41" i="2"/>
  <c r="G42" i="4"/>
  <c r="S42" i="2"/>
  <c r="S43" i="10" s="1"/>
  <c r="G43" i="4"/>
  <c r="G14" i="2"/>
  <c r="G14" i="10" s="1"/>
  <c r="S14" i="2"/>
  <c r="E15" i="2"/>
  <c r="E15" i="10" s="1"/>
  <c r="Q15" i="2"/>
  <c r="Q15" i="10" s="1"/>
  <c r="P42" i="2"/>
  <c r="P43" i="10" s="1"/>
  <c r="D43" i="4"/>
  <c r="P43" i="2"/>
  <c r="P44" i="10" s="1"/>
  <c r="D44" i="4"/>
  <c r="O48" i="2"/>
  <c r="C49" i="4"/>
  <c r="R48" i="2"/>
  <c r="R49" i="10" s="1"/>
  <c r="F15" i="2"/>
  <c r="F15" i="10" s="1"/>
  <c r="R15" i="2"/>
  <c r="R15" i="10" s="1"/>
  <c r="I19" i="4"/>
  <c r="O19" i="2"/>
  <c r="O19" i="10" s="1"/>
  <c r="S28" i="2"/>
  <c r="S29" i="10" s="1"/>
  <c r="Q29" i="2"/>
  <c r="Q30" i="10" s="1"/>
  <c r="S30" i="2"/>
  <c r="Q41" i="2"/>
  <c r="Q42" i="4" s="1"/>
  <c r="E42" i="4"/>
  <c r="Q42" i="2"/>
  <c r="Q43" i="10" s="1"/>
  <c r="E43" i="4"/>
  <c r="Q43" i="2"/>
  <c r="Q44" i="10" s="1"/>
  <c r="E44" i="4"/>
  <c r="D49" i="4"/>
  <c r="P48" i="2"/>
  <c r="P49" i="10" s="1"/>
  <c r="S48" i="2"/>
  <c r="S49" i="10" s="1"/>
  <c r="F6" i="2"/>
  <c r="F6" i="10" s="1"/>
  <c r="R6" i="2"/>
  <c r="R6" i="10" s="1"/>
  <c r="Q28" i="2"/>
  <c r="Q29" i="10" s="1"/>
  <c r="G29" i="2"/>
  <c r="G30" i="10" s="1"/>
  <c r="S29" i="2"/>
  <c r="S30" i="10" s="1"/>
  <c r="O41" i="2"/>
  <c r="O42" i="2"/>
  <c r="O43" i="2"/>
  <c r="S43" i="2"/>
  <c r="S44" i="10" s="1"/>
  <c r="C6" i="2"/>
  <c r="C6" i="10" s="1"/>
  <c r="O6" i="2"/>
  <c r="O6" i="10" s="1"/>
  <c r="G6" i="2"/>
  <c r="G6" i="10" s="1"/>
  <c r="S6" i="2"/>
  <c r="S6" i="10" s="1"/>
  <c r="R19" i="2"/>
  <c r="R19" i="10" s="1"/>
  <c r="P41" i="2"/>
  <c r="E6" i="2"/>
  <c r="E6" i="10" s="1"/>
  <c r="Q6" i="2"/>
  <c r="Q6" i="10" s="1"/>
  <c r="C15" i="2"/>
  <c r="O15" i="2"/>
  <c r="G15" i="2"/>
  <c r="G15" i="10" s="1"/>
  <c r="S15" i="2"/>
  <c r="S15" i="10" s="1"/>
  <c r="J19" i="4"/>
  <c r="P19" i="2"/>
  <c r="P19" i="10" s="1"/>
  <c r="C21" i="2"/>
  <c r="C21" i="10" s="1"/>
  <c r="O21" i="2"/>
  <c r="P28" i="2"/>
  <c r="P29" i="10" s="1"/>
  <c r="F29" i="2"/>
  <c r="F30" i="10" s="1"/>
  <c r="F32" i="10" s="1"/>
  <c r="R29" i="2"/>
  <c r="R30" i="10" s="1"/>
  <c r="P32" i="2"/>
  <c r="R41" i="2"/>
  <c r="R42" i="2"/>
  <c r="R43" i="10" s="1"/>
  <c r="F43" i="4"/>
  <c r="R43" i="2"/>
  <c r="R44" i="10" s="1"/>
  <c r="F44" i="4"/>
  <c r="J6" i="4"/>
  <c r="P6" i="2"/>
  <c r="J36" i="4"/>
  <c r="P35" i="2"/>
  <c r="P36" i="10" s="1"/>
  <c r="J30" i="4"/>
  <c r="P29" i="2"/>
  <c r="P30" i="10" s="1"/>
  <c r="J15" i="4"/>
  <c r="P15" i="2"/>
  <c r="P15" i="10" s="1"/>
  <c r="L29" i="4"/>
  <c r="R28" i="2"/>
  <c r="R29" i="10" s="1"/>
  <c r="O28" i="2"/>
  <c r="M19" i="4"/>
  <c r="S19" i="2"/>
  <c r="C16" i="2"/>
  <c r="C16" i="10" s="1"/>
  <c r="O16" i="2"/>
  <c r="D16" i="2"/>
  <c r="D16" i="10" s="1"/>
  <c r="D17" i="10" s="1"/>
  <c r="P16" i="2"/>
  <c r="P16" i="10" s="1"/>
  <c r="E7" i="2"/>
  <c r="E7" i="10" s="1"/>
  <c r="G7" i="2"/>
  <c r="G7" i="10" s="1"/>
  <c r="E16" i="2"/>
  <c r="E16" i="10" s="1"/>
  <c r="Q16" i="2"/>
  <c r="Q16" i="10" s="1"/>
  <c r="G16" i="2"/>
  <c r="S16" i="2"/>
  <c r="S16" i="10" s="1"/>
  <c r="D7" i="2"/>
  <c r="D7" i="10" s="1"/>
  <c r="F16" i="2"/>
  <c r="F16" i="10" s="1"/>
  <c r="R16" i="2"/>
  <c r="R16" i="10" s="1"/>
  <c r="L5" i="4"/>
  <c r="R5" i="2"/>
  <c r="R14" i="2"/>
  <c r="I14" i="4"/>
  <c r="O14" i="2"/>
  <c r="O14" i="4" s="1"/>
  <c r="J14" i="4"/>
  <c r="P14" i="2"/>
  <c r="K14" i="4"/>
  <c r="Q14" i="2"/>
  <c r="L34" i="4"/>
  <c r="R33" i="2"/>
  <c r="R34" i="10" s="1"/>
  <c r="O33" i="2"/>
  <c r="J34" i="4"/>
  <c r="P33" i="2"/>
  <c r="P34" i="10" s="1"/>
  <c r="K34" i="4"/>
  <c r="Q33" i="2"/>
  <c r="Q34" i="10" s="1"/>
  <c r="U22" i="2"/>
  <c r="K10" i="4"/>
  <c r="Q10" i="2"/>
  <c r="I10" i="4"/>
  <c r="O10" i="2"/>
  <c r="L7" i="4"/>
  <c r="I7" i="4"/>
  <c r="L9" i="4"/>
  <c r="R9" i="2"/>
  <c r="R9" i="4" s="1"/>
  <c r="J10" i="4"/>
  <c r="P10" i="2"/>
  <c r="L10" i="4"/>
  <c r="R10" i="2"/>
  <c r="M10" i="4"/>
  <c r="S10" i="2"/>
  <c r="C14" i="4"/>
  <c r="I12" i="4"/>
  <c r="O12" i="2"/>
  <c r="R18" i="2"/>
  <c r="R18" i="4" s="1"/>
  <c r="R21" i="2"/>
  <c r="Q32" i="2"/>
  <c r="M36" i="4"/>
  <c r="S35" i="2"/>
  <c r="S36" i="10" s="1"/>
  <c r="K18" i="4"/>
  <c r="Q18" i="2"/>
  <c r="L33" i="4"/>
  <c r="R32" i="2"/>
  <c r="R12" i="2"/>
  <c r="R12" i="10" s="1"/>
  <c r="K21" i="4"/>
  <c r="Q21" i="2"/>
  <c r="Q21" i="4" s="1"/>
  <c r="L36" i="4"/>
  <c r="R35" i="2"/>
  <c r="R36" i="10" s="1"/>
  <c r="C7" i="4"/>
  <c r="C18" i="4"/>
  <c r="M21" i="4"/>
  <c r="S21" i="2"/>
  <c r="S21" i="10" s="1"/>
  <c r="K12" i="4"/>
  <c r="Q12" i="2"/>
  <c r="Q12" i="10" s="1"/>
  <c r="K36" i="4"/>
  <c r="Q35" i="2"/>
  <c r="Q36" i="10" s="1"/>
  <c r="M12" i="4"/>
  <c r="S12" i="2"/>
  <c r="J12" i="4"/>
  <c r="P12" i="2"/>
  <c r="P12" i="4" s="1"/>
  <c r="D36" i="4"/>
  <c r="C33" i="4"/>
  <c r="C34" i="4"/>
  <c r="C19" i="4"/>
  <c r="H19" i="2"/>
  <c r="C12" i="4"/>
  <c r="H12" i="2"/>
  <c r="H10" i="2"/>
  <c r="F36" i="4"/>
  <c r="F33" i="2"/>
  <c r="F34" i="10" s="1"/>
  <c r="F35" i="10" s="1"/>
  <c r="G21" i="2"/>
  <c r="G21" i="10" s="1"/>
  <c r="G56" i="10" s="1"/>
  <c r="D18" i="4"/>
  <c r="D20" i="2"/>
  <c r="D33" i="4"/>
  <c r="D34" i="2"/>
  <c r="C28" i="2"/>
  <c r="C29" i="10" s="1"/>
  <c r="J33" i="4"/>
  <c r="F9" i="4"/>
  <c r="F11" i="4" s="1"/>
  <c r="F11" i="2"/>
  <c r="G28" i="2"/>
  <c r="G29" i="10" s="1"/>
  <c r="G30" i="2"/>
  <c r="G31" i="10" s="1"/>
  <c r="E32" i="2"/>
  <c r="E33" i="10" s="1"/>
  <c r="H33" i="10" s="1"/>
  <c r="E33" i="2"/>
  <c r="E34" i="10" s="1"/>
  <c r="E18" i="2"/>
  <c r="E18" i="10" s="1"/>
  <c r="E20" i="10" s="1"/>
  <c r="E14" i="4"/>
  <c r="E29" i="2"/>
  <c r="E30" i="10" s="1"/>
  <c r="C30" i="2"/>
  <c r="C31" i="10" s="1"/>
  <c r="D14" i="4"/>
  <c r="E28" i="2"/>
  <c r="E29" i="10" s="1"/>
  <c r="D30" i="2"/>
  <c r="D31" i="10" s="1"/>
  <c r="D28" i="2"/>
  <c r="D29" i="10" s="1"/>
  <c r="K30" i="4"/>
  <c r="I18" i="4"/>
  <c r="M18" i="4"/>
  <c r="O33" i="4"/>
  <c r="F5" i="2"/>
  <c r="F5" i="10" s="1"/>
  <c r="F7" i="4"/>
  <c r="F20" i="2"/>
  <c r="F19" i="4"/>
  <c r="I42" i="4"/>
  <c r="C46" i="4"/>
  <c r="L46" i="4"/>
  <c r="F46" i="4"/>
  <c r="K46" i="4"/>
  <c r="G34" i="2"/>
  <c r="G33" i="4"/>
  <c r="G46" i="4"/>
  <c r="J42" i="4"/>
  <c r="K43" i="4"/>
  <c r="D46" i="4"/>
  <c r="I46" i="4"/>
  <c r="M46" i="4"/>
  <c r="R46" i="4"/>
  <c r="C36" i="1"/>
  <c r="I13" i="1"/>
  <c r="P22" i="1"/>
  <c r="P23" i="1" s="1"/>
  <c r="R13" i="1"/>
  <c r="Q22" i="1"/>
  <c r="Q23" i="1" s="1"/>
  <c r="R22" i="1"/>
  <c r="R23" i="1" s="1"/>
  <c r="O22" i="1"/>
  <c r="O23" i="1" s="1"/>
  <c r="S22" i="1"/>
  <c r="S23" i="1" s="1"/>
  <c r="J22" i="1"/>
  <c r="J23" i="1" s="1"/>
  <c r="K22" i="1"/>
  <c r="K23" i="1" s="1"/>
  <c r="M13" i="1"/>
  <c r="L22" i="1"/>
  <c r="L23" i="1" s="1"/>
  <c r="I22" i="1"/>
  <c r="N5" i="1"/>
  <c r="M17" i="1"/>
  <c r="M22" i="1" s="1"/>
  <c r="M23" i="1" s="1"/>
  <c r="G23" i="1"/>
  <c r="F36" i="1"/>
  <c r="C22" i="1"/>
  <c r="H7" i="1"/>
  <c r="T10" i="1"/>
  <c r="T12" i="1"/>
  <c r="T14" i="1"/>
  <c r="H16" i="1"/>
  <c r="E36" i="1"/>
  <c r="C8" i="1"/>
  <c r="C13" i="1" s="1"/>
  <c r="K36" i="1"/>
  <c r="K51" i="1"/>
  <c r="N6" i="1"/>
  <c r="T7" i="1"/>
  <c r="H10" i="1"/>
  <c r="H12" i="1"/>
  <c r="H14" i="1"/>
  <c r="N15" i="1"/>
  <c r="T16" i="1"/>
  <c r="H5" i="1"/>
  <c r="T5" i="1"/>
  <c r="H9" i="1"/>
  <c r="T9" i="1"/>
  <c r="N14" i="1"/>
  <c r="N18" i="1"/>
  <c r="N19" i="1"/>
  <c r="N21" i="1"/>
  <c r="H29" i="1"/>
  <c r="N30" i="1"/>
  <c r="T33" i="1"/>
  <c r="T35" i="1"/>
  <c r="N41" i="1"/>
  <c r="T42" i="1"/>
  <c r="C47" i="1"/>
  <c r="C49" i="1" s="1"/>
  <c r="H46" i="1"/>
  <c r="N48" i="1"/>
  <c r="D36" i="1"/>
  <c r="R36" i="1"/>
  <c r="N9" i="1"/>
  <c r="N11" i="1" s="1"/>
  <c r="H18" i="1"/>
  <c r="H20" i="1" s="1"/>
  <c r="T18" i="1"/>
  <c r="T20" i="1" s="1"/>
  <c r="N28" i="1"/>
  <c r="T29" i="1"/>
  <c r="H33" i="1"/>
  <c r="H35" i="1"/>
  <c r="L51" i="1"/>
  <c r="H42" i="1"/>
  <c r="N43" i="1"/>
  <c r="T46" i="1"/>
  <c r="H21" i="1"/>
  <c r="T21" i="1"/>
  <c r="H28" i="1"/>
  <c r="H31" i="1" s="1"/>
  <c r="T28" i="1"/>
  <c r="J36" i="1"/>
  <c r="H32" i="1"/>
  <c r="T32" i="1"/>
  <c r="H41" i="1"/>
  <c r="T41" i="1"/>
  <c r="H45" i="1"/>
  <c r="T45" i="1"/>
  <c r="N32" i="1"/>
  <c r="N34" i="1" s="1"/>
  <c r="N45" i="1"/>
  <c r="N47" i="1" s="1"/>
  <c r="H38" i="25"/>
  <c r="T37" i="25"/>
  <c r="C73" i="25"/>
  <c r="N73" i="25"/>
  <c r="H73" i="25"/>
  <c r="T26" i="25"/>
  <c r="O38" i="25"/>
  <c r="O73" i="25" s="1"/>
  <c r="T60" i="25"/>
  <c r="T61" i="25" s="1"/>
  <c r="H61" i="25"/>
  <c r="T169" i="25"/>
  <c r="H204" i="25"/>
  <c r="H216" i="25" s="1"/>
  <c r="T203" i="25"/>
  <c r="T204" i="25" s="1"/>
  <c r="G216" i="25"/>
  <c r="C289" i="25"/>
  <c r="C38" i="25"/>
  <c r="G38" i="25"/>
  <c r="K38" i="25"/>
  <c r="P38" i="25"/>
  <c r="P73" i="25" s="1"/>
  <c r="F38" i="25"/>
  <c r="K61" i="25"/>
  <c r="K73" i="25" s="1"/>
  <c r="I73" i="25"/>
  <c r="M73" i="25"/>
  <c r="E142" i="25"/>
  <c r="N130" i="25"/>
  <c r="D130" i="25"/>
  <c r="P129" i="25"/>
  <c r="P130" i="25" s="1"/>
  <c r="H130" i="25"/>
  <c r="T129" i="25"/>
  <c r="T130" i="25" s="1"/>
  <c r="I142" i="25"/>
  <c r="S181" i="25"/>
  <c r="F73" i="25"/>
  <c r="H143" i="25"/>
  <c r="G61" i="25"/>
  <c r="G73" i="25" s="1"/>
  <c r="N181" i="25"/>
  <c r="F181" i="25"/>
  <c r="R180" i="25"/>
  <c r="R181" i="25" s="1"/>
  <c r="C216" i="25"/>
  <c r="L216" i="25"/>
  <c r="D38" i="25"/>
  <c r="D73" i="25" s="1"/>
  <c r="L38" i="25"/>
  <c r="L73" i="25" s="1"/>
  <c r="S37" i="25"/>
  <c r="S38" i="25" s="1"/>
  <c r="S73" i="25" s="1"/>
  <c r="O143" i="25"/>
  <c r="S143" i="25"/>
  <c r="Q60" i="25"/>
  <c r="Q61" i="25" s="1"/>
  <c r="Q73" i="25" s="1"/>
  <c r="E73" i="25"/>
  <c r="J73" i="25"/>
  <c r="T84" i="25"/>
  <c r="S95" i="25"/>
  <c r="G107" i="25"/>
  <c r="G142" i="25" s="1"/>
  <c r="I107" i="25"/>
  <c r="M107" i="25"/>
  <c r="M142" i="25"/>
  <c r="D143" i="25"/>
  <c r="T107" i="25"/>
  <c r="Q142" i="25"/>
  <c r="Q181" i="25"/>
  <c r="R216" i="25"/>
  <c r="I289" i="25"/>
  <c r="M289" i="25"/>
  <c r="E107" i="25"/>
  <c r="J107" i="25"/>
  <c r="J142" i="25" s="1"/>
  <c r="Q276" i="25"/>
  <c r="Q277" i="25" s="1"/>
  <c r="J289" i="25"/>
  <c r="E143" i="25"/>
  <c r="I143" i="25"/>
  <c r="M143" i="25"/>
  <c r="Q143" i="25"/>
  <c r="O84" i="25"/>
  <c r="S84" i="25"/>
  <c r="Q95" i="25"/>
  <c r="F107" i="25"/>
  <c r="F142" i="25" s="1"/>
  <c r="Q106" i="25"/>
  <c r="Q107" i="25" s="1"/>
  <c r="R129" i="25"/>
  <c r="R130" i="25" s="1"/>
  <c r="C142" i="25"/>
  <c r="K142" i="25"/>
  <c r="T142" i="25"/>
  <c r="I181" i="25"/>
  <c r="I216" i="25" s="1"/>
  <c r="M181" i="25"/>
  <c r="M216" i="25" s="1"/>
  <c r="S203" i="25"/>
  <c r="S204" i="25" s="1"/>
  <c r="S216" i="25" s="1"/>
  <c r="O216" i="25"/>
  <c r="Q242" i="25"/>
  <c r="Q254" i="25" s="1"/>
  <c r="Q289" i="25" s="1"/>
  <c r="Q291" i="25" s="1"/>
  <c r="R254" i="25"/>
  <c r="R289" i="25" s="1"/>
  <c r="R291" i="25" s="1"/>
  <c r="S254" i="25"/>
  <c r="N277" i="25"/>
  <c r="N289" i="25"/>
  <c r="F289" i="25"/>
  <c r="R60" i="25"/>
  <c r="R61" i="25" s="1"/>
  <c r="R73" i="25" s="1"/>
  <c r="N107" i="25"/>
  <c r="O142" i="25"/>
  <c r="F216" i="25"/>
  <c r="D216" i="25"/>
  <c r="D291" i="25" s="1"/>
  <c r="O254" i="25"/>
  <c r="E289" i="25"/>
  <c r="F143" i="25"/>
  <c r="J143" i="25"/>
  <c r="R143" i="25"/>
  <c r="P84" i="25"/>
  <c r="P107" i="25" s="1"/>
  <c r="P142" i="25" s="1"/>
  <c r="R95" i="25"/>
  <c r="O106" i="25"/>
  <c r="O107" i="25" s="1"/>
  <c r="S106" i="25"/>
  <c r="R106" i="25"/>
  <c r="H107" i="25"/>
  <c r="H142" i="25" s="1"/>
  <c r="D142" i="25"/>
  <c r="L142" i="25"/>
  <c r="T158" i="25"/>
  <c r="T180" i="25"/>
  <c r="T181" i="25" s="1"/>
  <c r="T216" i="25" s="1"/>
  <c r="E181" i="25"/>
  <c r="E216" i="25" s="1"/>
  <c r="J181" i="25"/>
  <c r="J216" i="25" s="1"/>
  <c r="Q203" i="25"/>
  <c r="Q204" i="25" s="1"/>
  <c r="Q216" i="25" s="1"/>
  <c r="K216" i="25"/>
  <c r="K291" i="25" s="1"/>
  <c r="P216" i="25"/>
  <c r="H254" i="25"/>
  <c r="T253" i="25"/>
  <c r="T254" i="25" s="1"/>
  <c r="C254" i="25"/>
  <c r="G254" i="25"/>
  <c r="G289" i="25" s="1"/>
  <c r="G291" i="25" s="1"/>
  <c r="L289" i="25"/>
  <c r="L291" i="25" s="1"/>
  <c r="H276" i="25"/>
  <c r="O276" i="25"/>
  <c r="O277" i="25" s="1"/>
  <c r="O289" i="25" s="1"/>
  <c r="O291" i="25" s="1"/>
  <c r="S276" i="25"/>
  <c r="S277" i="25" s="1"/>
  <c r="H288" i="25"/>
  <c r="R242" i="25"/>
  <c r="P253" i="25"/>
  <c r="P254" i="25" s="1"/>
  <c r="P289" i="25" s="1"/>
  <c r="P291" i="25" s="1"/>
  <c r="R276" i="25"/>
  <c r="R277" i="25" s="1"/>
  <c r="G20" i="2"/>
  <c r="C20" i="2"/>
  <c r="C34" i="2"/>
  <c r="G47" i="4"/>
  <c r="E47" i="4"/>
  <c r="E48" i="4" s="1"/>
  <c r="F47" i="4"/>
  <c r="M9" i="2"/>
  <c r="K9" i="2"/>
  <c r="J9" i="2"/>
  <c r="M5" i="2"/>
  <c r="K5" i="2"/>
  <c r="J5" i="2"/>
  <c r="J5" i="10" s="1"/>
  <c r="I5" i="2"/>
  <c r="D55" i="10" l="1"/>
  <c r="K56" i="10"/>
  <c r="J56" i="10"/>
  <c r="N36" i="10"/>
  <c r="C55" i="10"/>
  <c r="I56" i="10"/>
  <c r="F55" i="10"/>
  <c r="L12" i="4"/>
  <c r="N12" i="4" s="1"/>
  <c r="L19" i="4"/>
  <c r="N19" i="4" s="1"/>
  <c r="N19" i="2"/>
  <c r="N12" i="2"/>
  <c r="L20" i="10"/>
  <c r="L14" i="4"/>
  <c r="N14" i="4" s="1"/>
  <c r="N18" i="2"/>
  <c r="L20" i="2"/>
  <c r="J22" i="10"/>
  <c r="N15" i="2"/>
  <c r="N16" i="10"/>
  <c r="L18" i="4"/>
  <c r="N18" i="4" s="1"/>
  <c r="N15" i="10"/>
  <c r="L21" i="4"/>
  <c r="L21" i="10"/>
  <c r="N21" i="10" s="1"/>
  <c r="N16" i="2"/>
  <c r="L17" i="2"/>
  <c r="L14" i="10"/>
  <c r="L17" i="10" s="1"/>
  <c r="K50" i="10"/>
  <c r="N32" i="2"/>
  <c r="M33" i="4"/>
  <c r="M35" i="4" s="1"/>
  <c r="M50" i="10"/>
  <c r="N29" i="2"/>
  <c r="P15" i="4"/>
  <c r="M30" i="4"/>
  <c r="I22" i="2"/>
  <c r="L50" i="10"/>
  <c r="N9" i="2"/>
  <c r="N11" i="2" s="1"/>
  <c r="P49" i="4"/>
  <c r="D32" i="10"/>
  <c r="D37" i="10" s="1"/>
  <c r="Q43" i="4"/>
  <c r="N44" i="2"/>
  <c r="K29" i="4"/>
  <c r="G32" i="10"/>
  <c r="G37" i="10" s="1"/>
  <c r="P19" i="4"/>
  <c r="L13" i="2"/>
  <c r="M22" i="2"/>
  <c r="M49" i="2"/>
  <c r="K22" i="2"/>
  <c r="J22" i="2"/>
  <c r="T49" i="10"/>
  <c r="K9" i="10"/>
  <c r="K11" i="10" s="1"/>
  <c r="K55" i="10" s="1"/>
  <c r="K11" i="2"/>
  <c r="Q34" i="2"/>
  <c r="Q33" i="10"/>
  <c r="Q35" i="10" s="1"/>
  <c r="T28" i="2"/>
  <c r="O29" i="10"/>
  <c r="T29" i="10" s="1"/>
  <c r="T44" i="10"/>
  <c r="P18" i="10"/>
  <c r="P20" i="10" s="1"/>
  <c r="P20" i="2"/>
  <c r="P18" i="4"/>
  <c r="N47" i="10"/>
  <c r="N48" i="10" s="1"/>
  <c r="J48" i="10"/>
  <c r="M9" i="10"/>
  <c r="M11" i="10" s="1"/>
  <c r="M11" i="2"/>
  <c r="R21" i="10"/>
  <c r="R56" i="10" s="1"/>
  <c r="P17" i="2"/>
  <c r="P14" i="10"/>
  <c r="P17" i="10" s="1"/>
  <c r="R14" i="10"/>
  <c r="R17" i="10" s="1"/>
  <c r="R17" i="2"/>
  <c r="R42" i="10"/>
  <c r="R45" i="10" s="1"/>
  <c r="R44" i="2"/>
  <c r="O15" i="10"/>
  <c r="T15" i="10" s="1"/>
  <c r="T15" i="2"/>
  <c r="P44" i="2"/>
  <c r="P42" i="10"/>
  <c r="T43" i="2"/>
  <c r="O44" i="10"/>
  <c r="S17" i="2"/>
  <c r="S14" i="10"/>
  <c r="S17" i="10" s="1"/>
  <c r="S47" i="10"/>
  <c r="S48" i="10" s="1"/>
  <c r="S47" i="2"/>
  <c r="I49" i="2"/>
  <c r="J29" i="4"/>
  <c r="J45" i="10"/>
  <c r="N42" i="10"/>
  <c r="N45" i="10" s="1"/>
  <c r="L49" i="4"/>
  <c r="L49" i="2"/>
  <c r="M29" i="10"/>
  <c r="M32" i="10" s="1"/>
  <c r="M31" i="2"/>
  <c r="N30" i="10"/>
  <c r="Q20" i="2"/>
  <c r="Q18" i="10"/>
  <c r="Q20" i="10" s="1"/>
  <c r="O10" i="10"/>
  <c r="O11" i="10" s="1"/>
  <c r="O11" i="2"/>
  <c r="O10" i="4"/>
  <c r="O11" i="4" s="1"/>
  <c r="O16" i="10"/>
  <c r="T16" i="10" s="1"/>
  <c r="T16" i="2"/>
  <c r="O36" i="10"/>
  <c r="T36" i="10" s="1"/>
  <c r="T35" i="2"/>
  <c r="P47" i="10"/>
  <c r="P47" i="2"/>
  <c r="M5" i="10"/>
  <c r="M8" i="10" s="1"/>
  <c r="M8" i="2"/>
  <c r="Q21" i="10"/>
  <c r="Q56" i="10" s="1"/>
  <c r="R34" i="2"/>
  <c r="R33" i="10"/>
  <c r="R35" i="10" s="1"/>
  <c r="P10" i="10"/>
  <c r="P10" i="4"/>
  <c r="O34" i="10"/>
  <c r="O35" i="10" s="1"/>
  <c r="O34" i="2"/>
  <c r="P34" i="2"/>
  <c r="P33" i="10"/>
  <c r="T32" i="2"/>
  <c r="O43" i="10"/>
  <c r="T42" i="2"/>
  <c r="O49" i="10"/>
  <c r="T48" i="2"/>
  <c r="T43" i="10"/>
  <c r="O30" i="10"/>
  <c r="T30" i="10" s="1"/>
  <c r="T29" i="2"/>
  <c r="O47" i="10"/>
  <c r="O48" i="10" s="1"/>
  <c r="O47" i="2"/>
  <c r="R21" i="4"/>
  <c r="R14" i="4"/>
  <c r="R19" i="4"/>
  <c r="R20" i="4" s="1"/>
  <c r="O19" i="4"/>
  <c r="O20" i="4" s="1"/>
  <c r="S44" i="4"/>
  <c r="R44" i="4"/>
  <c r="N48" i="2"/>
  <c r="I17" i="10"/>
  <c r="I20" i="10"/>
  <c r="I55" i="10" s="1"/>
  <c r="N18" i="10"/>
  <c r="K22" i="10"/>
  <c r="N49" i="10"/>
  <c r="P21" i="10"/>
  <c r="J11" i="2"/>
  <c r="J9" i="10"/>
  <c r="J11" i="10" s="1"/>
  <c r="R20" i="2"/>
  <c r="R18" i="10"/>
  <c r="R20" i="10" s="1"/>
  <c r="O34" i="4"/>
  <c r="O35" i="4" s="1"/>
  <c r="Q14" i="10"/>
  <c r="Q17" i="10" s="1"/>
  <c r="Q17" i="2"/>
  <c r="O14" i="10"/>
  <c r="T14" i="2"/>
  <c r="O17" i="2"/>
  <c r="O21" i="10"/>
  <c r="T21" i="2"/>
  <c r="T41" i="2"/>
  <c r="O42" i="10"/>
  <c r="O44" i="2"/>
  <c r="Q42" i="10"/>
  <c r="Q45" i="10" s="1"/>
  <c r="Q44" i="2"/>
  <c r="Q46" i="2"/>
  <c r="T46" i="2" s="1"/>
  <c r="T47" i="2" s="1"/>
  <c r="S42" i="10"/>
  <c r="S45" i="10" s="1"/>
  <c r="S44" i="2"/>
  <c r="T18" i="2"/>
  <c r="O20" i="2"/>
  <c r="O18" i="10"/>
  <c r="R47" i="10"/>
  <c r="R48" i="10" s="1"/>
  <c r="R47" i="2"/>
  <c r="Q14" i="4"/>
  <c r="Q19" i="4"/>
  <c r="P14" i="4"/>
  <c r="P44" i="4"/>
  <c r="I45" i="10"/>
  <c r="I50" i="10" s="1"/>
  <c r="L30" i="4"/>
  <c r="J49" i="2"/>
  <c r="J35" i="10"/>
  <c r="N33" i="10"/>
  <c r="N28" i="2"/>
  <c r="K49" i="2"/>
  <c r="J49" i="4"/>
  <c r="K5" i="10"/>
  <c r="K8" i="10" s="1"/>
  <c r="K8" i="2"/>
  <c r="J8" i="2"/>
  <c r="R5" i="10"/>
  <c r="R8" i="10" s="1"/>
  <c r="R8" i="2"/>
  <c r="I5" i="10"/>
  <c r="N5" i="2"/>
  <c r="N8" i="2" s="1"/>
  <c r="I8" i="2"/>
  <c r="I13" i="2" s="1"/>
  <c r="P6" i="10"/>
  <c r="T6" i="2"/>
  <c r="P6" i="4"/>
  <c r="N6" i="10"/>
  <c r="J8" i="10"/>
  <c r="S10" i="10"/>
  <c r="M34" i="10"/>
  <c r="M34" i="2"/>
  <c r="N33" i="2"/>
  <c r="S34" i="10"/>
  <c r="S34" i="2"/>
  <c r="T33" i="2"/>
  <c r="S19" i="10"/>
  <c r="T19" i="2"/>
  <c r="S20" i="2"/>
  <c r="N19" i="10"/>
  <c r="M20" i="10"/>
  <c r="M22" i="10" s="1"/>
  <c r="F17" i="10"/>
  <c r="F22" i="10" s="1"/>
  <c r="F8" i="10"/>
  <c r="F13" i="10" s="1"/>
  <c r="H31" i="10"/>
  <c r="H34" i="10"/>
  <c r="H35" i="10" s="1"/>
  <c r="H7" i="10"/>
  <c r="E17" i="10"/>
  <c r="E22" i="10" s="1"/>
  <c r="F37" i="10"/>
  <c r="E32" i="10"/>
  <c r="H29" i="10"/>
  <c r="O15" i="4"/>
  <c r="C15" i="10"/>
  <c r="O44" i="4"/>
  <c r="C44" i="10"/>
  <c r="C45" i="10" s="1"/>
  <c r="C50" i="10" s="1"/>
  <c r="R49" i="4"/>
  <c r="F49" i="10"/>
  <c r="F50" i="10" s="1"/>
  <c r="H18" i="10"/>
  <c r="H20" i="10" s="1"/>
  <c r="H6" i="10"/>
  <c r="C32" i="10"/>
  <c r="H30" i="10"/>
  <c r="H14" i="10"/>
  <c r="E35" i="10"/>
  <c r="E55" i="10" s="1"/>
  <c r="S12" i="10"/>
  <c r="S56" i="10" s="1"/>
  <c r="H21" i="10"/>
  <c r="S31" i="2"/>
  <c r="S31" i="10"/>
  <c r="S32" i="10" s="1"/>
  <c r="Q12" i="4"/>
  <c r="E50" i="10"/>
  <c r="H45" i="10"/>
  <c r="O12" i="10"/>
  <c r="S16" i="4"/>
  <c r="G16" i="10"/>
  <c r="G17" i="10" s="1"/>
  <c r="G22" i="10" s="1"/>
  <c r="C36" i="4"/>
  <c r="H36" i="4" s="1"/>
  <c r="C36" i="10"/>
  <c r="H36" i="10" s="1"/>
  <c r="D22" i="10"/>
  <c r="S12" i="4"/>
  <c r="R12" i="4"/>
  <c r="O12" i="4"/>
  <c r="G49" i="4"/>
  <c r="G49" i="10"/>
  <c r="G50" i="10" s="1"/>
  <c r="R9" i="10"/>
  <c r="L11" i="10"/>
  <c r="Q10" i="10"/>
  <c r="Q10" i="4"/>
  <c r="R10" i="10"/>
  <c r="T10" i="2"/>
  <c r="R11" i="2"/>
  <c r="R10" i="4"/>
  <c r="R11" i="4" s="1"/>
  <c r="P12" i="10"/>
  <c r="T12" i="2"/>
  <c r="N12" i="10"/>
  <c r="Q49" i="4"/>
  <c r="R43" i="4"/>
  <c r="S43" i="4"/>
  <c r="Q44" i="4"/>
  <c r="O29" i="4"/>
  <c r="M44" i="4"/>
  <c r="M45" i="4" s="1"/>
  <c r="P43" i="4"/>
  <c r="J43" i="4"/>
  <c r="J45" i="4" s="1"/>
  <c r="L42" i="4"/>
  <c r="N42" i="4" s="1"/>
  <c r="E49" i="4"/>
  <c r="H48" i="2"/>
  <c r="K44" i="4"/>
  <c r="K45" i="4" s="1"/>
  <c r="O42" i="4"/>
  <c r="P42" i="4"/>
  <c r="S49" i="4"/>
  <c r="O43" i="4"/>
  <c r="S42" i="4"/>
  <c r="F49" i="4"/>
  <c r="C15" i="4"/>
  <c r="L6" i="4"/>
  <c r="L8" i="4" s="1"/>
  <c r="H12" i="4"/>
  <c r="N36" i="4"/>
  <c r="S19" i="4"/>
  <c r="H19" i="4"/>
  <c r="I21" i="4"/>
  <c r="S10" i="4"/>
  <c r="N15" i="4"/>
  <c r="N10" i="4"/>
  <c r="G35" i="4"/>
  <c r="G20" i="4"/>
  <c r="J20" i="4"/>
  <c r="D35" i="4"/>
  <c r="F20" i="4"/>
  <c r="M17" i="4"/>
  <c r="D31" i="4"/>
  <c r="H18" i="2"/>
  <c r="H20" i="2" s="1"/>
  <c r="G29" i="4"/>
  <c r="S29" i="4"/>
  <c r="D16" i="4"/>
  <c r="D17" i="4" s="1"/>
  <c r="P16" i="4"/>
  <c r="F15" i="4"/>
  <c r="R15" i="4"/>
  <c r="G14" i="4"/>
  <c r="H14" i="4" s="1"/>
  <c r="S14" i="4"/>
  <c r="R29" i="4"/>
  <c r="P36" i="4"/>
  <c r="E29" i="4"/>
  <c r="E30" i="4"/>
  <c r="Q30" i="4"/>
  <c r="E34" i="4"/>
  <c r="Q34" i="4"/>
  <c r="G7" i="4"/>
  <c r="C6" i="4"/>
  <c r="O6" i="4"/>
  <c r="C30" i="4"/>
  <c r="S36" i="4"/>
  <c r="R36" i="4"/>
  <c r="S34" i="4"/>
  <c r="S18" i="4"/>
  <c r="F5" i="4"/>
  <c r="H32" i="2"/>
  <c r="Q33" i="4"/>
  <c r="G21" i="4"/>
  <c r="S21" i="4"/>
  <c r="F16" i="4"/>
  <c r="R16" i="4"/>
  <c r="E7" i="4"/>
  <c r="C16" i="4"/>
  <c r="O16" i="4"/>
  <c r="C21" i="4"/>
  <c r="O21" i="4"/>
  <c r="G15" i="4"/>
  <c r="S15" i="4"/>
  <c r="E6" i="4"/>
  <c r="Q6" i="4"/>
  <c r="F6" i="4"/>
  <c r="R6" i="4"/>
  <c r="E15" i="4"/>
  <c r="Q15" i="4"/>
  <c r="P30" i="4"/>
  <c r="D29" i="4"/>
  <c r="G31" i="4"/>
  <c r="S31" i="4"/>
  <c r="F34" i="4"/>
  <c r="F35" i="4" s="1"/>
  <c r="R34" i="4"/>
  <c r="D7" i="4"/>
  <c r="P7" i="4"/>
  <c r="E16" i="4"/>
  <c r="Q16" i="4"/>
  <c r="F30" i="4"/>
  <c r="F32" i="4" s="1"/>
  <c r="R30" i="4"/>
  <c r="G6" i="4"/>
  <c r="S6" i="4"/>
  <c r="G30" i="4"/>
  <c r="S30" i="4"/>
  <c r="H35" i="2"/>
  <c r="O36" i="4"/>
  <c r="D21" i="4"/>
  <c r="P21" i="4"/>
  <c r="S33" i="4"/>
  <c r="Q36" i="4"/>
  <c r="P33" i="4"/>
  <c r="I45" i="4"/>
  <c r="P9" i="2"/>
  <c r="Q9" i="2"/>
  <c r="Q9" i="10" s="1"/>
  <c r="S9" i="2"/>
  <c r="S9" i="10" s="1"/>
  <c r="L16" i="4"/>
  <c r="K16" i="4"/>
  <c r="K17" i="4" s="1"/>
  <c r="I16" i="4"/>
  <c r="J16" i="4"/>
  <c r="J17" i="4" s="1"/>
  <c r="U23" i="2"/>
  <c r="J7" i="4"/>
  <c r="K7" i="4"/>
  <c r="M7" i="4"/>
  <c r="I33" i="4"/>
  <c r="I34" i="4"/>
  <c r="N34" i="4" s="1"/>
  <c r="I29" i="4"/>
  <c r="H43" i="4"/>
  <c r="K20" i="4"/>
  <c r="I20" i="4"/>
  <c r="H6" i="2"/>
  <c r="F31" i="2"/>
  <c r="H14" i="2"/>
  <c r="G17" i="2"/>
  <c r="G22" i="2" s="1"/>
  <c r="H15" i="2"/>
  <c r="D49" i="2"/>
  <c r="D42" i="4"/>
  <c r="D45" i="4" s="1"/>
  <c r="H42" i="2"/>
  <c r="C43" i="4"/>
  <c r="D17" i="2"/>
  <c r="D22" i="2" s="1"/>
  <c r="G49" i="2"/>
  <c r="G44" i="4"/>
  <c r="H44" i="4" s="1"/>
  <c r="C44" i="2"/>
  <c r="H43" i="2"/>
  <c r="C44" i="4"/>
  <c r="H41" i="2"/>
  <c r="C42" i="4"/>
  <c r="G16" i="4"/>
  <c r="F49" i="2"/>
  <c r="F42" i="4"/>
  <c r="F45" i="4" s="1"/>
  <c r="E49" i="2"/>
  <c r="M5" i="4"/>
  <c r="C17" i="2"/>
  <c r="C22" i="2" s="1"/>
  <c r="E17" i="2"/>
  <c r="L35" i="4"/>
  <c r="F17" i="2"/>
  <c r="F22" i="2" s="1"/>
  <c r="H7" i="2"/>
  <c r="H16" i="2"/>
  <c r="J35" i="4"/>
  <c r="K33" i="4"/>
  <c r="K35" i="4" s="1"/>
  <c r="L11" i="4"/>
  <c r="C20" i="4"/>
  <c r="C31" i="2"/>
  <c r="C36" i="2" s="1"/>
  <c r="F34" i="2"/>
  <c r="C31" i="4"/>
  <c r="H30" i="2"/>
  <c r="M20" i="4"/>
  <c r="C29" i="4"/>
  <c r="H28" i="2"/>
  <c r="H29" i="2"/>
  <c r="H21" i="2"/>
  <c r="C35" i="4"/>
  <c r="H33" i="2"/>
  <c r="E31" i="2"/>
  <c r="C47" i="4"/>
  <c r="C48" i="4" s="1"/>
  <c r="D47" i="4"/>
  <c r="H47" i="4" s="1"/>
  <c r="G31" i="2"/>
  <c r="G36" i="2" s="1"/>
  <c r="G37" i="2" s="1"/>
  <c r="F48" i="4"/>
  <c r="D20" i="4"/>
  <c r="E33" i="4"/>
  <c r="H33" i="4" s="1"/>
  <c r="E34" i="2"/>
  <c r="D31" i="2"/>
  <c r="D36" i="2" s="1"/>
  <c r="D37" i="2" s="1"/>
  <c r="G48" i="4"/>
  <c r="E18" i="4"/>
  <c r="E20" i="4" s="1"/>
  <c r="E20" i="2"/>
  <c r="H47" i="1"/>
  <c r="N44" i="1"/>
  <c r="H46" i="4"/>
  <c r="F8" i="2"/>
  <c r="F13" i="2" s="1"/>
  <c r="N31" i="1"/>
  <c r="H8" i="1"/>
  <c r="I23" i="1"/>
  <c r="N46" i="4"/>
  <c r="E45" i="4"/>
  <c r="T8" i="1"/>
  <c r="H34" i="1"/>
  <c r="H36" i="1" s="1"/>
  <c r="T46" i="4"/>
  <c r="T44" i="1"/>
  <c r="N49" i="1"/>
  <c r="R51" i="1"/>
  <c r="T11" i="1"/>
  <c r="T13" i="1" s="1"/>
  <c r="N17" i="1"/>
  <c r="N8" i="1"/>
  <c r="N13" i="1" s="1"/>
  <c r="H11" i="1"/>
  <c r="M51" i="1"/>
  <c r="O51" i="1"/>
  <c r="S51" i="1"/>
  <c r="T47" i="1"/>
  <c r="H44" i="1"/>
  <c r="H49" i="1" s="1"/>
  <c r="T31" i="1"/>
  <c r="N36" i="1"/>
  <c r="N20" i="1"/>
  <c r="H13" i="1"/>
  <c r="T17" i="1"/>
  <c r="T22" i="1" s="1"/>
  <c r="F51" i="1"/>
  <c r="T34" i="1"/>
  <c r="J51" i="1"/>
  <c r="Q51" i="1"/>
  <c r="P51" i="1"/>
  <c r="H17" i="1"/>
  <c r="H22" i="1" s="1"/>
  <c r="C23" i="1"/>
  <c r="T276" i="25"/>
  <c r="T277" i="25" s="1"/>
  <c r="T289" i="25" s="1"/>
  <c r="T291" i="25" s="1"/>
  <c r="H277" i="25"/>
  <c r="C291" i="25"/>
  <c r="H289" i="25"/>
  <c r="H291" i="25" s="1"/>
  <c r="R107" i="25"/>
  <c r="R142" i="25" s="1"/>
  <c r="E291" i="25"/>
  <c r="N291" i="25"/>
  <c r="M291" i="25"/>
  <c r="F291" i="25"/>
  <c r="S289" i="25"/>
  <c r="S291" i="25" s="1"/>
  <c r="S107" i="25"/>
  <c r="S142" i="25" s="1"/>
  <c r="J291" i="25"/>
  <c r="I291" i="25"/>
  <c r="N142" i="25"/>
  <c r="T38" i="25"/>
  <c r="T73" i="25" s="1"/>
  <c r="O56" i="10" l="1"/>
  <c r="N56" i="10"/>
  <c r="L17" i="4"/>
  <c r="P56" i="10"/>
  <c r="H56" i="10"/>
  <c r="J55" i="10"/>
  <c r="L13" i="10"/>
  <c r="L55" i="10"/>
  <c r="L56" i="10"/>
  <c r="C56" i="10"/>
  <c r="N20" i="2"/>
  <c r="V20" i="2" s="1"/>
  <c r="N21" i="4"/>
  <c r="N14" i="10"/>
  <c r="N17" i="10" s="1"/>
  <c r="J13" i="2"/>
  <c r="J23" i="2" s="1"/>
  <c r="J24" i="10" s="1"/>
  <c r="T56" i="2"/>
  <c r="Q56" i="2" s="1"/>
  <c r="M13" i="10"/>
  <c r="M23" i="10" s="1"/>
  <c r="L22" i="2"/>
  <c r="L23" i="2" s="1"/>
  <c r="P22" i="2"/>
  <c r="L20" i="4"/>
  <c r="L22" i="4" s="1"/>
  <c r="N17" i="2"/>
  <c r="L22" i="10"/>
  <c r="N30" i="4"/>
  <c r="I22" i="10"/>
  <c r="N13" i="2"/>
  <c r="M32" i="4"/>
  <c r="M37" i="4" s="1"/>
  <c r="N34" i="2"/>
  <c r="K13" i="10"/>
  <c r="K23" i="10" s="1"/>
  <c r="O49" i="2"/>
  <c r="N20" i="10"/>
  <c r="T34" i="2"/>
  <c r="M36" i="2"/>
  <c r="M37" i="2" s="1"/>
  <c r="N49" i="4"/>
  <c r="N49" i="2"/>
  <c r="N50" i="2" s="1"/>
  <c r="S22" i="2"/>
  <c r="S49" i="2"/>
  <c r="K13" i="2"/>
  <c r="K23" i="2" s="1"/>
  <c r="K24" i="10" s="1"/>
  <c r="S50" i="10"/>
  <c r="S36" i="2"/>
  <c r="T9" i="2"/>
  <c r="T11" i="2" s="1"/>
  <c r="P17" i="4"/>
  <c r="N29" i="10"/>
  <c r="Q22" i="2"/>
  <c r="P20" i="4"/>
  <c r="T49" i="4"/>
  <c r="N43" i="4"/>
  <c r="I23" i="2"/>
  <c r="I24" i="10" s="1"/>
  <c r="P22" i="10"/>
  <c r="Q11" i="10"/>
  <c r="Q55" i="10" s="1"/>
  <c r="T44" i="2"/>
  <c r="T49" i="2" s="1"/>
  <c r="R50" i="10"/>
  <c r="T12" i="4"/>
  <c r="H49" i="10"/>
  <c r="H50" i="10" s="1"/>
  <c r="T20" i="2"/>
  <c r="R22" i="2"/>
  <c r="J13" i="10"/>
  <c r="J23" i="10" s="1"/>
  <c r="O22" i="2"/>
  <c r="M13" i="2"/>
  <c r="M23" i="2" s="1"/>
  <c r="M24" i="10" s="1"/>
  <c r="O20" i="10"/>
  <c r="O55" i="10" s="1"/>
  <c r="T18" i="10"/>
  <c r="N29" i="4"/>
  <c r="Q47" i="10"/>
  <c r="Q48" i="10" s="1"/>
  <c r="Q50" i="10" s="1"/>
  <c r="Q47" i="2"/>
  <c r="Q49" i="2" s="1"/>
  <c r="T17" i="2"/>
  <c r="P35" i="10"/>
  <c r="T33" i="10"/>
  <c r="R22" i="10"/>
  <c r="J50" i="10"/>
  <c r="T19" i="4"/>
  <c r="N9" i="10"/>
  <c r="N11" i="10" s="1"/>
  <c r="S11" i="2"/>
  <c r="T14" i="10"/>
  <c r="T17" i="10" s="1"/>
  <c r="O17" i="10"/>
  <c r="Q22" i="10"/>
  <c r="P48" i="10"/>
  <c r="N50" i="10"/>
  <c r="P45" i="10"/>
  <c r="T42" i="10"/>
  <c r="T45" i="10" s="1"/>
  <c r="R49" i="2"/>
  <c r="R13" i="2"/>
  <c r="Q11" i="2"/>
  <c r="S11" i="10"/>
  <c r="O45" i="10"/>
  <c r="O50" i="10" s="1"/>
  <c r="T21" i="10"/>
  <c r="P49" i="2"/>
  <c r="P9" i="4"/>
  <c r="P11" i="4" s="1"/>
  <c r="P9" i="10"/>
  <c r="P11" i="10" s="1"/>
  <c r="P11" i="2"/>
  <c r="N5" i="10"/>
  <c r="N8" i="10" s="1"/>
  <c r="I8" i="10"/>
  <c r="I13" i="10" s="1"/>
  <c r="T6" i="10"/>
  <c r="T34" i="10"/>
  <c r="S35" i="10"/>
  <c r="S37" i="10" s="1"/>
  <c r="N34" i="10"/>
  <c r="N35" i="10" s="1"/>
  <c r="M35" i="10"/>
  <c r="M37" i="10" s="1"/>
  <c r="T19" i="10"/>
  <c r="S20" i="10"/>
  <c r="S22" i="10" s="1"/>
  <c r="S35" i="4"/>
  <c r="F23" i="10"/>
  <c r="F52" i="10" s="1"/>
  <c r="H34" i="2"/>
  <c r="S32" i="4"/>
  <c r="E50" i="2"/>
  <c r="D50" i="2"/>
  <c r="H16" i="10"/>
  <c r="E37" i="10"/>
  <c r="C37" i="10"/>
  <c r="H15" i="10"/>
  <c r="C17" i="10"/>
  <c r="C22" i="10" s="1"/>
  <c r="G50" i="2"/>
  <c r="T10" i="4"/>
  <c r="H32" i="10"/>
  <c r="H37" i="10" s="1"/>
  <c r="R11" i="10"/>
  <c r="T10" i="10"/>
  <c r="T12" i="10"/>
  <c r="L45" i="4"/>
  <c r="O45" i="4"/>
  <c r="N44" i="4"/>
  <c r="S45" i="4"/>
  <c r="T43" i="4"/>
  <c r="S20" i="4"/>
  <c r="Q35" i="4"/>
  <c r="N20" i="4"/>
  <c r="H49" i="4"/>
  <c r="F36" i="2"/>
  <c r="F37" i="2" s="1"/>
  <c r="E50" i="4"/>
  <c r="T15" i="4"/>
  <c r="O49" i="4"/>
  <c r="N6" i="4"/>
  <c r="T44" i="4"/>
  <c r="Q45" i="4"/>
  <c r="P45" i="4"/>
  <c r="F17" i="4"/>
  <c r="F22" i="4" s="1"/>
  <c r="R42" i="4"/>
  <c r="E17" i="4"/>
  <c r="E22" i="4" s="1"/>
  <c r="T16" i="4"/>
  <c r="R17" i="4"/>
  <c r="R22" i="4" s="1"/>
  <c r="T21" i="4"/>
  <c r="R5" i="4"/>
  <c r="R8" i="4" s="1"/>
  <c r="R13" i="4" s="1"/>
  <c r="T6" i="4"/>
  <c r="Q29" i="4"/>
  <c r="O17" i="4"/>
  <c r="O22" i="4" s="1"/>
  <c r="T36" i="4"/>
  <c r="P29" i="4"/>
  <c r="H15" i="4"/>
  <c r="P34" i="4"/>
  <c r="T34" i="4" s="1"/>
  <c r="Q17" i="4"/>
  <c r="I35" i="4"/>
  <c r="N33" i="4"/>
  <c r="N35" i="4" s="1"/>
  <c r="R33" i="4"/>
  <c r="R35" i="4" s="1"/>
  <c r="O30" i="4"/>
  <c r="S17" i="4"/>
  <c r="Q18" i="4"/>
  <c r="T14" i="4"/>
  <c r="N7" i="4"/>
  <c r="H7" i="4"/>
  <c r="Q7" i="4"/>
  <c r="S7" i="4"/>
  <c r="M8" i="4"/>
  <c r="C17" i="4"/>
  <c r="C22" i="4" s="1"/>
  <c r="H16" i="4"/>
  <c r="H21" i="4"/>
  <c r="F8" i="4"/>
  <c r="F13" i="4" s="1"/>
  <c r="H6" i="4"/>
  <c r="H18" i="4"/>
  <c r="H20" i="4" s="1"/>
  <c r="I17" i="4"/>
  <c r="I22" i="4" s="1"/>
  <c r="N16" i="4"/>
  <c r="N17" i="4" s="1"/>
  <c r="F37" i="4"/>
  <c r="J22" i="4"/>
  <c r="K22" i="4"/>
  <c r="G17" i="4"/>
  <c r="G22" i="4" s="1"/>
  <c r="V5" i="2"/>
  <c r="V8" i="2"/>
  <c r="G32" i="4"/>
  <c r="G37" i="4" s="1"/>
  <c r="D32" i="4"/>
  <c r="D37" i="4" s="1"/>
  <c r="H34" i="4"/>
  <c r="H35" i="4" s="1"/>
  <c r="H30" i="4"/>
  <c r="E32" i="4"/>
  <c r="H31" i="4"/>
  <c r="H29" i="4"/>
  <c r="M22" i="4"/>
  <c r="Q9" i="4"/>
  <c r="Q11" i="4" s="1"/>
  <c r="V11" i="2"/>
  <c r="D22" i="4"/>
  <c r="F50" i="4"/>
  <c r="H17" i="2"/>
  <c r="H22" i="2" s="1"/>
  <c r="H44" i="2"/>
  <c r="H49" i="2" s="1"/>
  <c r="H42" i="4"/>
  <c r="H45" i="4" s="1"/>
  <c r="C45" i="4"/>
  <c r="C50" i="4" s="1"/>
  <c r="G45" i="4"/>
  <c r="G50" i="4" s="1"/>
  <c r="E22" i="2"/>
  <c r="C32" i="4"/>
  <c r="C37" i="4" s="1"/>
  <c r="L13" i="4"/>
  <c r="J50" i="2"/>
  <c r="L50" i="2"/>
  <c r="K50" i="2"/>
  <c r="H31" i="2"/>
  <c r="I50" i="2"/>
  <c r="E36" i="2"/>
  <c r="E37" i="2" s="1"/>
  <c r="D48" i="4"/>
  <c r="D50" i="4" s="1"/>
  <c r="C37" i="2"/>
  <c r="C47" i="2"/>
  <c r="C49" i="2" s="1"/>
  <c r="C50" i="2" s="1"/>
  <c r="H48" i="4"/>
  <c r="F23" i="2"/>
  <c r="K9" i="4"/>
  <c r="K11" i="4" s="1"/>
  <c r="M47" i="4"/>
  <c r="M50" i="2"/>
  <c r="J9" i="4"/>
  <c r="T49" i="1"/>
  <c r="M9" i="4"/>
  <c r="M11" i="4" s="1"/>
  <c r="E35" i="4"/>
  <c r="I9" i="4"/>
  <c r="K5" i="4"/>
  <c r="K8" i="4" s="1"/>
  <c r="F50" i="2"/>
  <c r="I51" i="1"/>
  <c r="J5" i="4"/>
  <c r="J8" i="4" s="1"/>
  <c r="I5" i="4"/>
  <c r="N22" i="1"/>
  <c r="N23" i="1" s="1"/>
  <c r="T23" i="1"/>
  <c r="G51" i="1"/>
  <c r="H23" i="1"/>
  <c r="D51" i="1"/>
  <c r="E51" i="1"/>
  <c r="T36" i="1"/>
  <c r="N51" i="1"/>
  <c r="C51" i="1"/>
  <c r="E22" i="13"/>
  <c r="N22" i="2" l="1"/>
  <c r="V22" i="2" s="1"/>
  <c r="T56" i="10"/>
  <c r="L23" i="10"/>
  <c r="P55" i="10"/>
  <c r="R13" i="10"/>
  <c r="R23" i="10" s="1"/>
  <c r="R55" i="10"/>
  <c r="M55" i="10"/>
  <c r="S55" i="10"/>
  <c r="N55" i="10"/>
  <c r="V12" i="10"/>
  <c r="U12" i="4"/>
  <c r="T55" i="2"/>
  <c r="Q55" i="2" s="1"/>
  <c r="V17" i="2"/>
  <c r="N22" i="10"/>
  <c r="I23" i="10"/>
  <c r="I25" i="10" s="1"/>
  <c r="P22" i="4"/>
  <c r="K25" i="10"/>
  <c r="R23" i="2"/>
  <c r="R24" i="10" s="1"/>
  <c r="J25" i="10"/>
  <c r="J24" i="4"/>
  <c r="N45" i="4"/>
  <c r="K24" i="4"/>
  <c r="P35" i="4"/>
  <c r="M13" i="4"/>
  <c r="M23" i="4" s="1"/>
  <c r="M24" i="4"/>
  <c r="T22" i="2"/>
  <c r="N23" i="2"/>
  <c r="N24" i="10" s="1"/>
  <c r="T35" i="10"/>
  <c r="M25" i="10"/>
  <c r="T47" i="10"/>
  <c r="T48" i="10" s="1"/>
  <c r="T50" i="10" s="1"/>
  <c r="L24" i="10"/>
  <c r="L25" i="10" s="1"/>
  <c r="L24" i="4"/>
  <c r="M52" i="10"/>
  <c r="T20" i="10"/>
  <c r="T22" i="10" s="1"/>
  <c r="M51" i="2"/>
  <c r="M53" i="10" s="1"/>
  <c r="N13" i="10"/>
  <c r="P50" i="10"/>
  <c r="S37" i="4"/>
  <c r="O22" i="10"/>
  <c r="T9" i="10"/>
  <c r="T11" i="10" s="1"/>
  <c r="H36" i="2"/>
  <c r="H37" i="2" s="1"/>
  <c r="H17" i="10"/>
  <c r="H22" i="10" s="1"/>
  <c r="F51" i="2"/>
  <c r="F53" i="4" s="1"/>
  <c r="F24" i="4"/>
  <c r="F24" i="10"/>
  <c r="F25" i="10" s="1"/>
  <c r="S22" i="4"/>
  <c r="H17" i="4"/>
  <c r="H22" i="4" s="1"/>
  <c r="T17" i="4"/>
  <c r="N22" i="4"/>
  <c r="F23" i="4"/>
  <c r="F52" i="4" s="1"/>
  <c r="K30" i="2"/>
  <c r="J30" i="2"/>
  <c r="J31" i="10" s="1"/>
  <c r="J32" i="10" s="1"/>
  <c r="J37" i="10" s="1"/>
  <c r="J52" i="10" s="1"/>
  <c r="L30" i="2"/>
  <c r="R45" i="4"/>
  <c r="T42" i="4"/>
  <c r="T45" i="4" s="1"/>
  <c r="R23" i="4"/>
  <c r="T29" i="4"/>
  <c r="T30" i="4"/>
  <c r="Q20" i="4"/>
  <c r="Q22" i="4" s="1"/>
  <c r="T18" i="4"/>
  <c r="T20" i="4" s="1"/>
  <c r="T22" i="4" s="1"/>
  <c r="T33" i="4"/>
  <c r="T35" i="4" s="1"/>
  <c r="T7" i="4"/>
  <c r="I8" i="4"/>
  <c r="N5" i="4"/>
  <c r="N8" i="4" s="1"/>
  <c r="I11" i="4"/>
  <c r="N9" i="4"/>
  <c r="N11" i="4" s="1"/>
  <c r="E37" i="4"/>
  <c r="L23" i="4"/>
  <c r="H32" i="4"/>
  <c r="H37" i="4" s="1"/>
  <c r="L24" i="2"/>
  <c r="H50" i="2"/>
  <c r="H50" i="4"/>
  <c r="M24" i="2"/>
  <c r="J24" i="2"/>
  <c r="K13" i="4"/>
  <c r="K23" i="4" s="1"/>
  <c r="R50" i="2"/>
  <c r="F24" i="2"/>
  <c r="O47" i="4"/>
  <c r="O48" i="4" s="1"/>
  <c r="O50" i="4" s="1"/>
  <c r="O50" i="2"/>
  <c r="S37" i="2"/>
  <c r="M48" i="4"/>
  <c r="M50" i="4" s="1"/>
  <c r="J11" i="4"/>
  <c r="T51" i="1"/>
  <c r="H51" i="1"/>
  <c r="D21" i="13"/>
  <c r="D23" i="13" s="1"/>
  <c r="T55" i="10" l="1"/>
  <c r="V11" i="10"/>
  <c r="P55" i="2"/>
  <c r="N23" i="10"/>
  <c r="N25" i="10" s="1"/>
  <c r="R24" i="4"/>
  <c r="R25" i="4" s="1"/>
  <c r="R25" i="10"/>
  <c r="F25" i="4"/>
  <c r="M25" i="4"/>
  <c r="M54" i="10"/>
  <c r="M52" i="2"/>
  <c r="L31" i="2"/>
  <c r="L36" i="2" s="1"/>
  <c r="L51" i="2" s="1"/>
  <c r="L53" i="10" s="1"/>
  <c r="L31" i="10"/>
  <c r="L32" i="10" s="1"/>
  <c r="L37" i="10" s="1"/>
  <c r="L52" i="10" s="1"/>
  <c r="F53" i="10"/>
  <c r="F54" i="10" s="1"/>
  <c r="F52" i="2"/>
  <c r="K31" i="2"/>
  <c r="K36" i="2" s="1"/>
  <c r="K51" i="2" s="1"/>
  <c r="K53" i="10" s="1"/>
  <c r="K31" i="10"/>
  <c r="K32" i="10" s="1"/>
  <c r="K37" i="10" s="1"/>
  <c r="K52" i="10" s="1"/>
  <c r="I47" i="4"/>
  <c r="I48" i="4" s="1"/>
  <c r="I50" i="4" s="1"/>
  <c r="I30" i="2"/>
  <c r="N30" i="2" s="1"/>
  <c r="N31" i="2" s="1"/>
  <c r="N36" i="2" s="1"/>
  <c r="N51" i="2" s="1"/>
  <c r="J31" i="2"/>
  <c r="J36" i="2" s="1"/>
  <c r="J51" i="2" s="1"/>
  <c r="J53" i="10" s="1"/>
  <c r="J54" i="10" s="1"/>
  <c r="I13" i="4"/>
  <c r="I23" i="4" s="1"/>
  <c r="F54" i="4"/>
  <c r="I24" i="4"/>
  <c r="V23" i="2"/>
  <c r="N24" i="4"/>
  <c r="N13" i="4"/>
  <c r="N23" i="4" s="1"/>
  <c r="L25" i="4"/>
  <c r="K25" i="4"/>
  <c r="M53" i="4"/>
  <c r="R24" i="2"/>
  <c r="V13" i="2"/>
  <c r="K24" i="2"/>
  <c r="I24" i="2"/>
  <c r="J13" i="4"/>
  <c r="J23" i="4" s="1"/>
  <c r="P47" i="4"/>
  <c r="P50" i="2"/>
  <c r="T50" i="2"/>
  <c r="M52" i="4"/>
  <c r="S47" i="4"/>
  <c r="S48" i="4" s="1"/>
  <c r="S50" i="4" s="1"/>
  <c r="S50" i="2"/>
  <c r="Q47" i="4"/>
  <c r="Q48" i="4" s="1"/>
  <c r="Q50" i="4" s="1"/>
  <c r="Q50" i="2"/>
  <c r="N24" i="2"/>
  <c r="C21" i="13"/>
  <c r="D18" i="11"/>
  <c r="D19" i="11"/>
  <c r="I31" i="4" l="1"/>
  <c r="I32" i="4" s="1"/>
  <c r="I37" i="4" s="1"/>
  <c r="I52" i="4" s="1"/>
  <c r="I31" i="2"/>
  <c r="I36" i="2" s="1"/>
  <c r="I51" i="2" s="1"/>
  <c r="I53" i="10" s="1"/>
  <c r="I31" i="10"/>
  <c r="K54" i="10"/>
  <c r="L54" i="10"/>
  <c r="N52" i="2"/>
  <c r="N53" i="10"/>
  <c r="R47" i="4"/>
  <c r="R48" i="4" s="1"/>
  <c r="R50" i="4" s="1"/>
  <c r="R30" i="2"/>
  <c r="O30" i="2"/>
  <c r="O31" i="10" s="1"/>
  <c r="Q30" i="2"/>
  <c r="P30" i="2"/>
  <c r="N37" i="2"/>
  <c r="K31" i="4"/>
  <c r="K32" i="4" s="1"/>
  <c r="K37" i="4" s="1"/>
  <c r="J47" i="4"/>
  <c r="J52" i="2"/>
  <c r="L47" i="4"/>
  <c r="L48" i="4" s="1"/>
  <c r="L50" i="4" s="1"/>
  <c r="L52" i="2"/>
  <c r="K47" i="4"/>
  <c r="K48" i="4" s="1"/>
  <c r="K50" i="4" s="1"/>
  <c r="K52" i="2"/>
  <c r="L31" i="4"/>
  <c r="L32" i="4" s="1"/>
  <c r="L37" i="4" s="1"/>
  <c r="J31" i="4"/>
  <c r="J32" i="4" s="1"/>
  <c r="J37" i="4" s="1"/>
  <c r="J25" i="4"/>
  <c r="N25" i="4"/>
  <c r="I25" i="4"/>
  <c r="M54" i="4"/>
  <c r="P48" i="4"/>
  <c r="P50" i="4" s="1"/>
  <c r="E21" i="13"/>
  <c r="E23" i="13" s="1"/>
  <c r="C23" i="13"/>
  <c r="C18" i="11"/>
  <c r="E18" i="11" s="1"/>
  <c r="T47" i="4" l="1"/>
  <c r="T48" i="4" s="1"/>
  <c r="T50" i="4" s="1"/>
  <c r="I52" i="2"/>
  <c r="I37" i="2"/>
  <c r="R31" i="2"/>
  <c r="R36" i="2" s="1"/>
  <c r="R51" i="2" s="1"/>
  <c r="R53" i="10" s="1"/>
  <c r="R31" i="10"/>
  <c r="R32" i="10" s="1"/>
  <c r="R37" i="10" s="1"/>
  <c r="R52" i="10" s="1"/>
  <c r="O32" i="10"/>
  <c r="O37" i="10" s="1"/>
  <c r="N31" i="10"/>
  <c r="N32" i="10" s="1"/>
  <c r="N37" i="10" s="1"/>
  <c r="N52" i="10" s="1"/>
  <c r="N54" i="10" s="1"/>
  <c r="I32" i="10"/>
  <c r="I37" i="10" s="1"/>
  <c r="I52" i="10" s="1"/>
  <c r="I54" i="10" s="1"/>
  <c r="P31" i="2"/>
  <c r="P36" i="2" s="1"/>
  <c r="P31" i="10"/>
  <c r="P32" i="10" s="1"/>
  <c r="P37" i="10" s="1"/>
  <c r="Q31" i="2"/>
  <c r="Q36" i="2" s="1"/>
  <c r="Q37" i="2" s="1"/>
  <c r="Q31" i="10"/>
  <c r="Q32" i="10" s="1"/>
  <c r="Q37" i="10" s="1"/>
  <c r="T30" i="2"/>
  <c r="T31" i="2" s="1"/>
  <c r="T36" i="2" s="1"/>
  <c r="O31" i="2"/>
  <c r="O36" i="2" s="1"/>
  <c r="O31" i="4"/>
  <c r="K52" i="4"/>
  <c r="J37" i="2"/>
  <c r="K37" i="2"/>
  <c r="J48" i="4"/>
  <c r="J50" i="4" s="1"/>
  <c r="J52" i="4" s="1"/>
  <c r="N47" i="4"/>
  <c r="N48" i="4" s="1"/>
  <c r="N50" i="4" s="1"/>
  <c r="L37" i="2"/>
  <c r="N31" i="4"/>
  <c r="N32" i="4" s="1"/>
  <c r="N37" i="4" s="1"/>
  <c r="O32" i="4"/>
  <c r="O37" i="4" s="1"/>
  <c r="L52" i="4"/>
  <c r="Q31" i="4"/>
  <c r="Q32" i="4" s="1"/>
  <c r="Q37" i="4" s="1"/>
  <c r="P31" i="4"/>
  <c r="P32" i="4" s="1"/>
  <c r="P37" i="4" s="1"/>
  <c r="R31" i="4"/>
  <c r="R32" i="4" s="1"/>
  <c r="R37" i="4" s="1"/>
  <c r="R52" i="4" s="1"/>
  <c r="C19" i="11"/>
  <c r="R52" i="2" l="1"/>
  <c r="P37" i="2"/>
  <c r="T31" i="10"/>
  <c r="T32" i="10" s="1"/>
  <c r="T37" i="10" s="1"/>
  <c r="R54" i="10"/>
  <c r="T37" i="2"/>
  <c r="O37" i="2"/>
  <c r="I53" i="4"/>
  <c r="I54" i="4" s="1"/>
  <c r="N53" i="4"/>
  <c r="N52" i="4"/>
  <c r="J53" i="4"/>
  <c r="J54" i="4" s="1"/>
  <c r="R37" i="2"/>
  <c r="T31" i="4"/>
  <c r="T32" i="4" s="1"/>
  <c r="T37" i="4" s="1"/>
  <c r="L53" i="4"/>
  <c r="L54" i="4" s="1"/>
  <c r="K53" i="4"/>
  <c r="K54" i="4" s="1"/>
  <c r="D21" i="12"/>
  <c r="D20" i="12"/>
  <c r="E19" i="11"/>
  <c r="D22" i="12"/>
  <c r="N54" i="4" l="1"/>
  <c r="R53" i="4"/>
  <c r="R54" i="4" s="1"/>
  <c r="D23" i="12"/>
  <c r="D46" i="15" l="1"/>
  <c r="C46" i="15" l="1"/>
  <c r="E46" i="15" s="1"/>
  <c r="D10" i="15" l="1"/>
  <c r="D15" i="15" s="1"/>
  <c r="D11" i="13"/>
  <c r="D16" i="11"/>
  <c r="D12" i="13"/>
  <c r="D17" i="11" l="1"/>
  <c r="C16" i="11"/>
  <c r="E16" i="11" s="1"/>
  <c r="C11" i="13"/>
  <c r="C12" i="13"/>
  <c r="C17" i="11" l="1"/>
  <c r="E17" i="11" s="1"/>
  <c r="C10" i="15"/>
  <c r="E10" i="15" l="1"/>
  <c r="E15" i="15" s="1"/>
  <c r="C15" i="15"/>
  <c r="D19" i="12" l="1"/>
  <c r="D14" i="11"/>
  <c r="C14" i="11" l="1"/>
  <c r="E14" i="11" s="1"/>
  <c r="D15" i="11"/>
  <c r="C15" i="11"/>
  <c r="C13" i="11"/>
  <c r="C23" i="9" l="1"/>
  <c r="E15" i="11"/>
  <c r="C20" i="11"/>
  <c r="C5" i="23"/>
  <c r="C7" i="23" s="1"/>
  <c r="D24" i="9"/>
  <c r="D23" i="9"/>
  <c r="E23" i="9" l="1"/>
  <c r="C24" i="9"/>
  <c r="D13" i="11"/>
  <c r="B5" i="23"/>
  <c r="B7" i="23" s="1"/>
  <c r="E24" i="9"/>
  <c r="D26" i="15"/>
  <c r="C9" i="4" l="1"/>
  <c r="C11" i="2"/>
  <c r="E13" i="11"/>
  <c r="E20" i="11" s="1"/>
  <c r="D20" i="11"/>
  <c r="D5" i="23"/>
  <c r="D7" i="23" s="1"/>
  <c r="E37" i="15"/>
  <c r="E39" i="15"/>
  <c r="E40" i="15"/>
  <c r="E38" i="15"/>
  <c r="C11" i="4" l="1"/>
  <c r="C26" i="15"/>
  <c r="E26" i="15" s="1"/>
  <c r="G9" i="2" l="1"/>
  <c r="G9" i="10" s="1"/>
  <c r="D57" i="15"/>
  <c r="C57" i="15"/>
  <c r="E66" i="15"/>
  <c r="E65" i="15"/>
  <c r="E64" i="15"/>
  <c r="E63" i="15"/>
  <c r="E62" i="15"/>
  <c r="E61" i="15"/>
  <c r="E60" i="15"/>
  <c r="E59" i="15"/>
  <c r="E58" i="15"/>
  <c r="F18" i="21"/>
  <c r="G17" i="21"/>
  <c r="F17" i="21"/>
  <c r="E17" i="21"/>
  <c r="F13" i="21"/>
  <c r="E13" i="21"/>
  <c r="E44" i="9"/>
  <c r="E45" i="9"/>
  <c r="E48" i="9"/>
  <c r="E47" i="9"/>
  <c r="E32" i="9"/>
  <c r="E31" i="9"/>
  <c r="G11" i="10" l="1"/>
  <c r="G55" i="10" s="1"/>
  <c r="H9" i="10"/>
  <c r="H11" i="10" s="1"/>
  <c r="H55" i="10" s="1"/>
  <c r="H9" i="2"/>
  <c r="H11" i="2" s="1"/>
  <c r="S9" i="4"/>
  <c r="G9" i="4"/>
  <c r="G11" i="4" s="1"/>
  <c r="G11" i="2"/>
  <c r="E9" i="4"/>
  <c r="E11" i="4" s="1"/>
  <c r="E11" i="2"/>
  <c r="D9" i="4"/>
  <c r="D11" i="2"/>
  <c r="D56" i="15"/>
  <c r="G13" i="21"/>
  <c r="G18" i="21" s="1"/>
  <c r="C56" i="15"/>
  <c r="C67" i="15" s="1"/>
  <c r="E18" i="21"/>
  <c r="E57" i="15"/>
  <c r="D67" i="15"/>
  <c r="I12" i="20"/>
  <c r="F30" i="17"/>
  <c r="E30" i="17"/>
  <c r="D30" i="17"/>
  <c r="C30" i="17"/>
  <c r="F29" i="17"/>
  <c r="E29" i="17"/>
  <c r="E28" i="17"/>
  <c r="F27" i="17"/>
  <c r="E27" i="17"/>
  <c r="F26" i="17"/>
  <c r="E26" i="17"/>
  <c r="F25" i="17"/>
  <c r="E25" i="17"/>
  <c r="E24" i="17"/>
  <c r="E23" i="17"/>
  <c r="E22" i="17"/>
  <c r="E21" i="17"/>
  <c r="E20" i="17"/>
  <c r="E19" i="17"/>
  <c r="F18" i="17"/>
  <c r="E18" i="17"/>
  <c r="E17" i="17"/>
  <c r="E16" i="17"/>
  <c r="E15" i="17"/>
  <c r="E14" i="17"/>
  <c r="F13" i="17"/>
  <c r="E13" i="17"/>
  <c r="F12" i="17"/>
  <c r="E12" i="17"/>
  <c r="F11" i="17"/>
  <c r="E11" i="17"/>
  <c r="E10" i="17"/>
  <c r="E9" i="17"/>
  <c r="E8" i="17"/>
  <c r="E7" i="17"/>
  <c r="E6" i="17"/>
  <c r="E5" i="17"/>
  <c r="E4" i="17"/>
  <c r="F3" i="17"/>
  <c r="E3" i="17"/>
  <c r="F11" i="19"/>
  <c r="I6" i="19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K25" i="6"/>
  <c r="F25" i="6"/>
  <c r="K24" i="6"/>
  <c r="F24" i="6"/>
  <c r="K23" i="6"/>
  <c r="F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F16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K14" i="6"/>
  <c r="F14" i="6"/>
  <c r="K13" i="6"/>
  <c r="F13" i="6"/>
  <c r="K12" i="6"/>
  <c r="F12" i="6"/>
  <c r="K11" i="6"/>
  <c r="F11" i="6"/>
  <c r="K10" i="6"/>
  <c r="F10" i="6"/>
  <c r="K9" i="6"/>
  <c r="F9" i="6"/>
  <c r="K8" i="6"/>
  <c r="F8" i="6"/>
  <c r="K7" i="6"/>
  <c r="F7" i="6"/>
  <c r="K6" i="6"/>
  <c r="F6" i="6"/>
  <c r="K5" i="6"/>
  <c r="F5" i="6"/>
  <c r="E30" i="15"/>
  <c r="E29" i="15"/>
  <c r="E28" i="15"/>
  <c r="E27" i="15"/>
  <c r="H48" i="5"/>
  <c r="F47" i="5"/>
  <c r="E47" i="5"/>
  <c r="G47" i="5" s="1"/>
  <c r="F43" i="5"/>
  <c r="G43" i="5" s="1"/>
  <c r="E43" i="5"/>
  <c r="F39" i="5"/>
  <c r="E39" i="5"/>
  <c r="G39" i="5" s="1"/>
  <c r="F35" i="5"/>
  <c r="E35" i="5"/>
  <c r="F31" i="5"/>
  <c r="E31" i="5"/>
  <c r="G31" i="5" s="1"/>
  <c r="F27" i="5"/>
  <c r="D43" i="9" s="1"/>
  <c r="E27" i="5"/>
  <c r="C43" i="9" s="1"/>
  <c r="F23" i="5"/>
  <c r="D42" i="9" s="1"/>
  <c r="E23" i="5"/>
  <c r="C42" i="9" s="1"/>
  <c r="G19" i="5"/>
  <c r="F19" i="5"/>
  <c r="D41" i="9" s="1"/>
  <c r="E19" i="5"/>
  <c r="C41" i="9" s="1"/>
  <c r="F15" i="5"/>
  <c r="D40" i="9" s="1"/>
  <c r="E15" i="5"/>
  <c r="C40" i="9" s="1"/>
  <c r="F11" i="5"/>
  <c r="D39" i="9" s="1"/>
  <c r="E11" i="5"/>
  <c r="C39" i="9" s="1"/>
  <c r="F7" i="5"/>
  <c r="D38" i="9" s="1"/>
  <c r="E7" i="5"/>
  <c r="C38" i="9" s="1"/>
  <c r="H71" i="18"/>
  <c r="F70" i="18"/>
  <c r="E70" i="18"/>
  <c r="F66" i="18"/>
  <c r="E66" i="18"/>
  <c r="G66" i="18" s="1"/>
  <c r="F62" i="18"/>
  <c r="G62" i="18" s="1"/>
  <c r="E62" i="18"/>
  <c r="F58" i="18"/>
  <c r="E58" i="18"/>
  <c r="G58" i="18" s="1"/>
  <c r="F54" i="18"/>
  <c r="E54" i="18"/>
  <c r="G54" i="18" s="1"/>
  <c r="F50" i="18"/>
  <c r="E50" i="18"/>
  <c r="G50" i="18" s="1"/>
  <c r="F46" i="18"/>
  <c r="E46" i="18"/>
  <c r="G46" i="18" s="1"/>
  <c r="G42" i="18"/>
  <c r="F42" i="18"/>
  <c r="E42" i="18"/>
  <c r="H37" i="18"/>
  <c r="F36" i="18"/>
  <c r="E36" i="18"/>
  <c r="F32" i="18"/>
  <c r="E32" i="18"/>
  <c r="G32" i="18" s="1"/>
  <c r="G28" i="18"/>
  <c r="F28" i="18"/>
  <c r="E28" i="18"/>
  <c r="F24" i="18"/>
  <c r="G24" i="18" s="1"/>
  <c r="E24" i="18"/>
  <c r="F20" i="18"/>
  <c r="E20" i="18"/>
  <c r="G20" i="18" s="1"/>
  <c r="F16" i="18"/>
  <c r="E16" i="18"/>
  <c r="F12" i="18"/>
  <c r="E12" i="18"/>
  <c r="G12" i="18" s="1"/>
  <c r="F8" i="18"/>
  <c r="D30" i="9" s="1"/>
  <c r="D33" i="9" s="1"/>
  <c r="E8" i="18"/>
  <c r="C30" i="9" s="1"/>
  <c r="Q5" i="2"/>
  <c r="P5" i="2"/>
  <c r="C5" i="2"/>
  <c r="C5" i="10" s="1"/>
  <c r="P5" i="10" l="1"/>
  <c r="P8" i="10" s="1"/>
  <c r="P13" i="10" s="1"/>
  <c r="P23" i="10" s="1"/>
  <c r="P52" i="10" s="1"/>
  <c r="P8" i="2"/>
  <c r="P13" i="2" s="1"/>
  <c r="P23" i="2" s="1"/>
  <c r="Q5" i="10"/>
  <c r="Q8" i="10" s="1"/>
  <c r="Q13" i="10" s="1"/>
  <c r="Q23" i="10" s="1"/>
  <c r="Q52" i="10" s="1"/>
  <c r="Q8" i="2"/>
  <c r="Q13" i="2" s="1"/>
  <c r="Q23" i="2" s="1"/>
  <c r="C8" i="10"/>
  <c r="C13" i="10" s="1"/>
  <c r="C23" i="10" s="1"/>
  <c r="S11" i="4"/>
  <c r="T9" i="4"/>
  <c r="T11" i="4" s="1"/>
  <c r="U11" i="4" s="1"/>
  <c r="H9" i="4"/>
  <c r="H11" i="4" s="1"/>
  <c r="G5" i="2"/>
  <c r="G5" i="10" s="1"/>
  <c r="G8" i="10" s="1"/>
  <c r="G13" i="10" s="1"/>
  <c r="G23" i="10" s="1"/>
  <c r="S5" i="2"/>
  <c r="D11" i="4"/>
  <c r="E5" i="2"/>
  <c r="E5" i="10" s="1"/>
  <c r="E8" i="10" s="1"/>
  <c r="E13" i="10" s="1"/>
  <c r="E23" i="10" s="1"/>
  <c r="D5" i="2"/>
  <c r="D5" i="10" s="1"/>
  <c r="D8" i="10" s="1"/>
  <c r="D13" i="10" s="1"/>
  <c r="D23" i="10" s="1"/>
  <c r="E47" i="15"/>
  <c r="E49" i="15"/>
  <c r="E48" i="15"/>
  <c r="F37" i="18"/>
  <c r="E71" i="18"/>
  <c r="F71" i="18"/>
  <c r="G8" i="18"/>
  <c r="E37" i="18"/>
  <c r="E56" i="15"/>
  <c r="E67" i="15" s="1"/>
  <c r="C8" i="9"/>
  <c r="D8" i="9"/>
  <c r="O5" i="2"/>
  <c r="O5" i="4" s="1"/>
  <c r="D36" i="15"/>
  <c r="D41" i="15" s="1"/>
  <c r="G15" i="5"/>
  <c r="C26" i="11"/>
  <c r="C30" i="11"/>
  <c r="C14" i="9"/>
  <c r="C37" i="11"/>
  <c r="C18" i="9"/>
  <c r="D7" i="9"/>
  <c r="C15" i="9"/>
  <c r="C17" i="9"/>
  <c r="C9" i="12"/>
  <c r="D6" i="13"/>
  <c r="C25" i="11"/>
  <c r="D25" i="11"/>
  <c r="D26" i="11"/>
  <c r="D28" i="11"/>
  <c r="C29" i="11"/>
  <c r="C38" i="11"/>
  <c r="D38" i="11"/>
  <c r="D39" i="11"/>
  <c r="D40" i="11"/>
  <c r="C42" i="11"/>
  <c r="C16" i="9"/>
  <c r="C19" i="9"/>
  <c r="D11" i="12"/>
  <c r="C14" i="12"/>
  <c r="D24" i="11"/>
  <c r="D31" i="11"/>
  <c r="C28" i="11"/>
  <c r="D29" i="11"/>
  <c r="C49" i="11"/>
  <c r="E41" i="9"/>
  <c r="E38" i="9"/>
  <c r="E43" i="9"/>
  <c r="D49" i="9"/>
  <c r="E40" i="9"/>
  <c r="G35" i="5"/>
  <c r="E42" i="9"/>
  <c r="G7" i="5"/>
  <c r="G23" i="5"/>
  <c r="F48" i="5"/>
  <c r="G11" i="5"/>
  <c r="G27" i="5"/>
  <c r="E48" i="5"/>
  <c r="E39" i="9"/>
  <c r="C49" i="9"/>
  <c r="E72" i="18"/>
  <c r="F72" i="18"/>
  <c r="E46" i="9"/>
  <c r="G36" i="18"/>
  <c r="G70" i="18"/>
  <c r="G71" i="18" s="1"/>
  <c r="C33" i="9"/>
  <c r="E30" i="9"/>
  <c r="E33" i="9" s="1"/>
  <c r="G16" i="18"/>
  <c r="S5" i="10" l="1"/>
  <c r="S8" i="10" s="1"/>
  <c r="S13" i="10" s="1"/>
  <c r="S23" i="10" s="1"/>
  <c r="S52" i="10" s="1"/>
  <c r="S8" i="2"/>
  <c r="S13" i="2" s="1"/>
  <c r="S23" i="2" s="1"/>
  <c r="Q24" i="10"/>
  <c r="Q25" i="10" s="1"/>
  <c r="Q51" i="2"/>
  <c r="Q53" i="10" s="1"/>
  <c r="Q54" i="10" s="1"/>
  <c r="P24" i="10"/>
  <c r="P25" i="10" s="1"/>
  <c r="P51" i="2"/>
  <c r="P53" i="10" s="1"/>
  <c r="P54" i="10" s="1"/>
  <c r="T5" i="2"/>
  <c r="T8" i="2" s="1"/>
  <c r="O5" i="10"/>
  <c r="O8" i="2"/>
  <c r="O13" i="2" s="1"/>
  <c r="O23" i="2" s="1"/>
  <c r="G52" i="10"/>
  <c r="D52" i="10"/>
  <c r="C52" i="10"/>
  <c r="E52" i="10"/>
  <c r="H5" i="10"/>
  <c r="H8" i="10" s="1"/>
  <c r="H13" i="10" s="1"/>
  <c r="H23" i="10" s="1"/>
  <c r="Q5" i="4"/>
  <c r="Q8" i="4" s="1"/>
  <c r="Q13" i="4" s="1"/>
  <c r="Q23" i="4" s="1"/>
  <c r="P5" i="4"/>
  <c r="P8" i="4" s="1"/>
  <c r="P13" i="4" s="1"/>
  <c r="P23" i="4" s="1"/>
  <c r="O8" i="4"/>
  <c r="O13" i="4" s="1"/>
  <c r="O23" i="4" s="1"/>
  <c r="G5" i="4"/>
  <c r="G8" i="2"/>
  <c r="G13" i="2" s="1"/>
  <c r="G23" i="2" s="1"/>
  <c r="C22" i="9"/>
  <c r="H5" i="2"/>
  <c r="H8" i="2" s="1"/>
  <c r="H13" i="2" s="1"/>
  <c r="H23" i="2" s="1"/>
  <c r="E22" i="9"/>
  <c r="D22" i="9"/>
  <c r="D8" i="2"/>
  <c r="D13" i="2" s="1"/>
  <c r="D23" i="2" s="1"/>
  <c r="D5" i="4"/>
  <c r="E5" i="4"/>
  <c r="E8" i="2"/>
  <c r="E13" i="2" s="1"/>
  <c r="E23" i="2" s="1"/>
  <c r="C5" i="4"/>
  <c r="C8" i="2"/>
  <c r="C13" i="2" s="1"/>
  <c r="C23" i="2" s="1"/>
  <c r="D13" i="12"/>
  <c r="E9" i="12"/>
  <c r="D9" i="12"/>
  <c r="D8" i="12"/>
  <c r="D15" i="12"/>
  <c r="D7" i="12"/>
  <c r="D49" i="11"/>
  <c r="D18" i="12"/>
  <c r="E8" i="9"/>
  <c r="E25" i="11"/>
  <c r="C24" i="11"/>
  <c r="E24" i="11" s="1"/>
  <c r="D27" i="11"/>
  <c r="C31" i="11"/>
  <c r="E31" i="11" s="1"/>
  <c r="D30" i="11"/>
  <c r="E30" i="11" s="1"/>
  <c r="E28" i="11"/>
  <c r="E29" i="11"/>
  <c r="E26" i="11"/>
  <c r="C27" i="11"/>
  <c r="C13" i="9"/>
  <c r="C20" i="9"/>
  <c r="D20" i="9"/>
  <c r="C7" i="12"/>
  <c r="D17" i="12"/>
  <c r="C36" i="15"/>
  <c r="C21" i="9"/>
  <c r="D5" i="9"/>
  <c r="D42" i="11"/>
  <c r="E42" i="11" s="1"/>
  <c r="C41" i="11"/>
  <c r="C50" i="11"/>
  <c r="C31" i="15"/>
  <c r="D44" i="11"/>
  <c r="D5" i="13"/>
  <c r="E15" i="13"/>
  <c r="C13" i="12"/>
  <c r="C40" i="11"/>
  <c r="E40" i="11" s="1"/>
  <c r="D6" i="9"/>
  <c r="D14" i="9"/>
  <c r="E14" i="9" s="1"/>
  <c r="D16" i="12"/>
  <c r="E38" i="11"/>
  <c r="D43" i="11"/>
  <c r="C8" i="12"/>
  <c r="E14" i="13"/>
  <c r="C39" i="11"/>
  <c r="E39" i="11" s="1"/>
  <c r="C15" i="12"/>
  <c r="C36" i="11"/>
  <c r="D17" i="9"/>
  <c r="E17" i="9" s="1"/>
  <c r="C44" i="11"/>
  <c r="C43" i="11"/>
  <c r="D19" i="9"/>
  <c r="E19" i="9" s="1"/>
  <c r="D15" i="9"/>
  <c r="E15" i="9" s="1"/>
  <c r="D37" i="11"/>
  <c r="E37" i="11" s="1"/>
  <c r="D41" i="11"/>
  <c r="D36" i="11"/>
  <c r="D16" i="9"/>
  <c r="E49" i="9"/>
  <c r="G48" i="5"/>
  <c r="G37" i="18"/>
  <c r="G72" i="18" s="1"/>
  <c r="D6" i="11"/>
  <c r="D5" i="11"/>
  <c r="C10" i="12"/>
  <c r="T13" i="2" l="1"/>
  <c r="T23" i="2" s="1"/>
  <c r="T24" i="4" s="1"/>
  <c r="T54" i="2"/>
  <c r="S24" i="10"/>
  <c r="S25" i="10" s="1"/>
  <c r="S51" i="2"/>
  <c r="S53" i="10" s="1"/>
  <c r="S54" i="10" s="1"/>
  <c r="O24" i="10"/>
  <c r="O51" i="2"/>
  <c r="O53" i="10" s="1"/>
  <c r="T5" i="10"/>
  <c r="T8" i="10" s="1"/>
  <c r="O8" i="10"/>
  <c r="O13" i="10" s="1"/>
  <c r="O23" i="10" s="1"/>
  <c r="O52" i="10" s="1"/>
  <c r="C24" i="4"/>
  <c r="C24" i="10"/>
  <c r="C25" i="10" s="1"/>
  <c r="D24" i="4"/>
  <c r="D24" i="10"/>
  <c r="D25" i="10" s="1"/>
  <c r="D51" i="2"/>
  <c r="G24" i="4"/>
  <c r="G24" i="10"/>
  <c r="G25" i="10" s="1"/>
  <c r="G51" i="2"/>
  <c r="G53" i="4" s="1"/>
  <c r="E24" i="4"/>
  <c r="E24" i="10"/>
  <c r="E25" i="10" s="1"/>
  <c r="E51" i="2"/>
  <c r="H24" i="4"/>
  <c r="H24" i="10"/>
  <c r="H25" i="10" s="1"/>
  <c r="H51" i="2"/>
  <c r="H53" i="4" s="1"/>
  <c r="H52" i="10"/>
  <c r="S5" i="4"/>
  <c r="S8" i="4" s="1"/>
  <c r="S13" i="4" s="1"/>
  <c r="S23" i="4" s="1"/>
  <c r="S52" i="4" s="1"/>
  <c r="S24" i="4"/>
  <c r="P24" i="2"/>
  <c r="P24" i="4"/>
  <c r="P25" i="4" s="1"/>
  <c r="S24" i="2"/>
  <c r="Q24" i="2"/>
  <c r="Q24" i="4"/>
  <c r="Q25" i="4" s="1"/>
  <c r="G8" i="4"/>
  <c r="G13" i="4" s="1"/>
  <c r="G23" i="4" s="1"/>
  <c r="E8" i="4"/>
  <c r="E13" i="4" s="1"/>
  <c r="E23" i="4" s="1"/>
  <c r="O52" i="4"/>
  <c r="C8" i="4"/>
  <c r="C13" i="4" s="1"/>
  <c r="C23" i="4" s="1"/>
  <c r="H5" i="4"/>
  <c r="G24" i="2"/>
  <c r="H24" i="2"/>
  <c r="D8" i="4"/>
  <c r="D13" i="4" s="1"/>
  <c r="D23" i="4" s="1"/>
  <c r="C24" i="2"/>
  <c r="C51" i="2"/>
  <c r="C53" i="10" s="1"/>
  <c r="C54" i="10" s="1"/>
  <c r="Q52" i="2"/>
  <c r="E24" i="2"/>
  <c r="D24" i="2"/>
  <c r="P52" i="2"/>
  <c r="Q52" i="4"/>
  <c r="C19" i="12"/>
  <c r="E19" i="12"/>
  <c r="D45" i="15"/>
  <c r="C45" i="15"/>
  <c r="C50" i="15" s="1"/>
  <c r="C6" i="13"/>
  <c r="C21" i="12"/>
  <c r="E21" i="12"/>
  <c r="C22" i="12"/>
  <c r="E22" i="12"/>
  <c r="C20" i="12"/>
  <c r="E20" i="12"/>
  <c r="D7" i="13"/>
  <c r="E18" i="12"/>
  <c r="C18" i="12"/>
  <c r="C6" i="12"/>
  <c r="E7" i="12"/>
  <c r="E15" i="12"/>
  <c r="E8" i="12"/>
  <c r="E13" i="12"/>
  <c r="C11" i="12"/>
  <c r="E11" i="12"/>
  <c r="C17" i="12"/>
  <c r="E17" i="12"/>
  <c r="C16" i="12"/>
  <c r="E16" i="12"/>
  <c r="E10" i="12"/>
  <c r="D10" i="12"/>
  <c r="D14" i="12"/>
  <c r="E14" i="12"/>
  <c r="D12" i="12"/>
  <c r="D6" i="12"/>
  <c r="D50" i="11"/>
  <c r="E49" i="11"/>
  <c r="E50" i="11" s="1"/>
  <c r="E27" i="11"/>
  <c r="D9" i="9"/>
  <c r="C19" i="15"/>
  <c r="C20" i="15" s="1"/>
  <c r="C25" i="9"/>
  <c r="D21" i="9"/>
  <c r="E21" i="9" s="1"/>
  <c r="C6" i="9"/>
  <c r="E6" i="9" s="1"/>
  <c r="C12" i="12"/>
  <c r="C6" i="11"/>
  <c r="E6" i="11" s="1"/>
  <c r="C7" i="9"/>
  <c r="E7" i="9" s="1"/>
  <c r="C5" i="9"/>
  <c r="C41" i="15"/>
  <c r="E36" i="15"/>
  <c r="E41" i="15" s="1"/>
  <c r="E44" i="11"/>
  <c r="D45" i="11"/>
  <c r="D16" i="13"/>
  <c r="D25" i="13" s="1"/>
  <c r="E12" i="13"/>
  <c r="E43" i="11"/>
  <c r="D18" i="9"/>
  <c r="E18" i="9" s="1"/>
  <c r="E41" i="11"/>
  <c r="D13" i="9"/>
  <c r="E13" i="9" s="1"/>
  <c r="C16" i="13"/>
  <c r="E11" i="13"/>
  <c r="E36" i="11"/>
  <c r="C45" i="11"/>
  <c r="D32" i="11"/>
  <c r="E13" i="13"/>
  <c r="C32" i="11"/>
  <c r="E20" i="9"/>
  <c r="D31" i="15"/>
  <c r="E31" i="15"/>
  <c r="E16" i="9"/>
  <c r="D9" i="11"/>
  <c r="C5" i="11"/>
  <c r="T13" i="10" l="1"/>
  <c r="T23" i="10" s="1"/>
  <c r="T52" i="10" s="1"/>
  <c r="V8" i="10"/>
  <c r="V13" i="10" s="1"/>
  <c r="T24" i="10"/>
  <c r="T57" i="2"/>
  <c r="Q54" i="2"/>
  <c r="T51" i="2"/>
  <c r="T53" i="10" s="1"/>
  <c r="S52" i="2"/>
  <c r="E25" i="4"/>
  <c r="D25" i="4"/>
  <c r="O52" i="2"/>
  <c r="O54" i="10"/>
  <c r="O25" i="10"/>
  <c r="E53" i="10"/>
  <c r="E54" i="10" s="1"/>
  <c r="E52" i="2"/>
  <c r="H53" i="10"/>
  <c r="H54" i="10" s="1"/>
  <c r="G53" i="10"/>
  <c r="G54" i="10" s="1"/>
  <c r="G52" i="2"/>
  <c r="D53" i="10"/>
  <c r="D54" i="10" s="1"/>
  <c r="D52" i="2"/>
  <c r="P53" i="4"/>
  <c r="S53" i="4"/>
  <c r="S54" i="4" s="1"/>
  <c r="Q53" i="4"/>
  <c r="Q54" i="4" s="1"/>
  <c r="S25" i="4"/>
  <c r="T5" i="4"/>
  <c r="T8" i="4" s="1"/>
  <c r="E53" i="4"/>
  <c r="O24" i="2"/>
  <c r="O24" i="4"/>
  <c r="O25" i="4" s="1"/>
  <c r="D53" i="4"/>
  <c r="C52" i="2"/>
  <c r="C53" i="4"/>
  <c r="G25" i="4"/>
  <c r="G52" i="4"/>
  <c r="G54" i="4" s="1"/>
  <c r="H8" i="4"/>
  <c r="H13" i="4" s="1"/>
  <c r="H23" i="4" s="1"/>
  <c r="C52" i="4"/>
  <c r="C25" i="4"/>
  <c r="E52" i="4"/>
  <c r="T24" i="2"/>
  <c r="H52" i="2"/>
  <c r="P52" i="4"/>
  <c r="D52" i="4"/>
  <c r="C52" i="15"/>
  <c r="D53" i="11"/>
  <c r="C5" i="13"/>
  <c r="C23" i="12"/>
  <c r="C26" i="12" s="1"/>
  <c r="E23" i="12"/>
  <c r="E12" i="12"/>
  <c r="D26" i="12"/>
  <c r="E6" i="12"/>
  <c r="D50" i="15"/>
  <c r="D52" i="15" s="1"/>
  <c r="E45" i="15"/>
  <c r="E50" i="15" s="1"/>
  <c r="E52" i="15" s="1"/>
  <c r="D5" i="15"/>
  <c r="D6" i="15" s="1"/>
  <c r="E5" i="9"/>
  <c r="E9" i="9" s="1"/>
  <c r="C9" i="9"/>
  <c r="C5" i="15"/>
  <c r="C6" i="15" s="1"/>
  <c r="C22" i="15" s="1"/>
  <c r="D25" i="9"/>
  <c r="E25" i="9"/>
  <c r="E45" i="11"/>
  <c r="E32" i="11"/>
  <c r="E16" i="13"/>
  <c r="E5" i="11"/>
  <c r="E9" i="11" s="1"/>
  <c r="E53" i="11" s="1"/>
  <c r="C9" i="11"/>
  <c r="T25" i="10" l="1"/>
  <c r="T13" i="4"/>
  <c r="T23" i="4" s="1"/>
  <c r="T25" i="4" s="1"/>
  <c r="U8" i="4"/>
  <c r="U13" i="4" s="1"/>
  <c r="P54" i="4"/>
  <c r="P54" i="2"/>
  <c r="P57" i="2" s="1"/>
  <c r="Q57" i="2"/>
  <c r="T54" i="10"/>
  <c r="T52" i="2"/>
  <c r="T53" i="4"/>
  <c r="D54" i="4"/>
  <c r="E54" i="4"/>
  <c r="C54" i="4"/>
  <c r="H25" i="4"/>
  <c r="H52" i="4"/>
  <c r="H54" i="4" s="1"/>
  <c r="O53" i="4"/>
  <c r="O54" i="4" s="1"/>
  <c r="C53" i="11"/>
  <c r="C7" i="13"/>
  <c r="E5" i="13"/>
  <c r="E7" i="13" s="1"/>
  <c r="E25" i="13" s="1"/>
  <c r="E51" i="9"/>
  <c r="E26" i="12"/>
  <c r="C51" i="9"/>
  <c r="D51" i="9"/>
  <c r="E5" i="15"/>
  <c r="E6" i="15" s="1"/>
  <c r="C69" i="15"/>
  <c r="D19" i="15"/>
  <c r="T52" i="4" l="1"/>
  <c r="T54" i="4" s="1"/>
  <c r="C25" i="13"/>
  <c r="D20" i="15"/>
  <c r="D22" i="15" s="1"/>
  <c r="E19" i="15"/>
  <c r="E20" i="15" s="1"/>
  <c r="E22" i="15" l="1"/>
  <c r="E69" i="15" s="1"/>
  <c r="D69" i="15"/>
</calcChain>
</file>

<file path=xl/sharedStrings.xml><?xml version="1.0" encoding="utf-8"?>
<sst xmlns="http://schemas.openxmlformats.org/spreadsheetml/2006/main" count="2793" uniqueCount="438">
  <si>
    <t>جمع</t>
  </si>
  <si>
    <t xml:space="preserve">توزیع نشده </t>
  </si>
  <si>
    <t xml:space="preserve">توزیع شده </t>
  </si>
  <si>
    <t xml:space="preserve">تخصیص </t>
  </si>
  <si>
    <t xml:space="preserve">جمع </t>
  </si>
  <si>
    <t>فعالیت</t>
  </si>
  <si>
    <t>ردیف 1-131500</t>
  </si>
  <si>
    <t>برنامه 1902001</t>
  </si>
  <si>
    <t>برنامه 1904004</t>
  </si>
  <si>
    <t>فصل 1</t>
  </si>
  <si>
    <t>فصل 2</t>
  </si>
  <si>
    <t>فصل 5</t>
  </si>
  <si>
    <t>فصل 6</t>
  </si>
  <si>
    <t>امور اجتماعی</t>
  </si>
  <si>
    <t>توانبخشی</t>
  </si>
  <si>
    <t>حق بيمه پايه بازنشتگي زنان سرپرست خانوار</t>
  </si>
  <si>
    <t>تدوين ضوابط فوريت هاي اجتماعي و مشاوران غير حضوري</t>
  </si>
  <si>
    <t>رديف</t>
  </si>
  <si>
    <t>برنامه</t>
  </si>
  <si>
    <t>توزيع شده</t>
  </si>
  <si>
    <t>توزيع نشده</t>
  </si>
  <si>
    <t>ساير منابع</t>
  </si>
  <si>
    <t>بيمه عمر</t>
  </si>
  <si>
    <t>نامشخص</t>
  </si>
  <si>
    <t>مبالغ به ريال</t>
  </si>
  <si>
    <t>فعاليت</t>
  </si>
  <si>
    <t>تخصيص</t>
  </si>
  <si>
    <t>جمع فعاليت</t>
  </si>
  <si>
    <t>راه اندازی و نگهداری و تداوم فعالیت مراکز گذری (DIC)</t>
  </si>
  <si>
    <t xml:space="preserve">كمك به تداوم فعالیت و گسترش تيم هاي سيار مستقل </t>
  </si>
  <si>
    <t>راه اندازی و نگهداری مراکز سیار  (کانکس) کاهش آسیب</t>
  </si>
  <si>
    <t>تداوم فعالیت و گسترش مراکز اجتماع درمان مدار (TC)</t>
  </si>
  <si>
    <t>جمع برنامه 1904005</t>
  </si>
  <si>
    <t xml:space="preserve"> حق بيمه آتيه فرزندان تحت سرپرستي </t>
  </si>
  <si>
    <t>ارائه خدمات درمان و کاهش آسیب معتادان</t>
  </si>
  <si>
    <t>برنامه  1602027</t>
  </si>
  <si>
    <t>کمک هزینه نگهداری کودکان کار</t>
  </si>
  <si>
    <t>ردیف</t>
  </si>
  <si>
    <t>شهرستـان</t>
  </si>
  <si>
    <t>مبالغ به ریال</t>
  </si>
  <si>
    <t>آبادان</t>
  </si>
  <si>
    <t>بهبهان</t>
  </si>
  <si>
    <t>دزفول</t>
  </si>
  <si>
    <t>اندیمشک</t>
  </si>
  <si>
    <t>دشت آزادگان</t>
  </si>
  <si>
    <t>کارون</t>
  </si>
  <si>
    <t>اهواز</t>
  </si>
  <si>
    <t>شادگان</t>
  </si>
  <si>
    <t>گتوند</t>
  </si>
  <si>
    <t>ایذه</t>
  </si>
  <si>
    <t>شوش</t>
  </si>
  <si>
    <t>لالی</t>
  </si>
  <si>
    <t>اندیکا</t>
  </si>
  <si>
    <t>شوشتر</t>
  </si>
  <si>
    <t>ماهشهر</t>
  </si>
  <si>
    <t>امیدیه</t>
  </si>
  <si>
    <t>رامهرمز</t>
  </si>
  <si>
    <t>مسجدسلیمان</t>
  </si>
  <si>
    <t>آغاجاری</t>
  </si>
  <si>
    <t>رامشیر</t>
  </si>
  <si>
    <t>هفتکل</t>
  </si>
  <si>
    <t>باغملک</t>
  </si>
  <si>
    <t>حمیدیه </t>
  </si>
  <si>
    <t>هویزه </t>
  </si>
  <si>
    <t>باوی</t>
  </si>
  <si>
    <t>خرمشهر</t>
  </si>
  <si>
    <t>هندیجان</t>
  </si>
  <si>
    <t>جمـع کـل</t>
  </si>
  <si>
    <t>سه ماهه 1</t>
  </si>
  <si>
    <t xml:space="preserve">جمع کل </t>
  </si>
  <si>
    <t>درمان ، بازتوانی و کاهش آسیب معتادان</t>
  </si>
  <si>
    <t>ارائه خدمات الکترونیک</t>
  </si>
  <si>
    <t xml:space="preserve">حق بيمه خویش فرمایی و کارفرمایی نیازمندان </t>
  </si>
  <si>
    <t>کمک به راه اندازی ،  و تداوم فعالیت مراکز گذری/ شلتر</t>
  </si>
  <si>
    <t xml:space="preserve"> راه اندازی ونگهداری و تداوم فعالیت مراکز خوابگاه  شبانه  ( شلتر )</t>
  </si>
  <si>
    <t>کمک به تداوم فعالیت و گسترش مراکز سیار ( ون )</t>
  </si>
  <si>
    <t>جمع کل</t>
  </si>
  <si>
    <t>سیل</t>
  </si>
  <si>
    <t xml:space="preserve">[جمع کل </t>
  </si>
  <si>
    <t xml:space="preserve">باغملک </t>
  </si>
  <si>
    <t>تدارکات ستاد</t>
  </si>
  <si>
    <t>101034 ابلاغی</t>
  </si>
  <si>
    <t>جمع کل 101034</t>
  </si>
  <si>
    <t>جمع برنامه 1602027</t>
  </si>
  <si>
    <t>تبصره 2 ماده 16 قانون مبارز با مواد مخدر</t>
  </si>
  <si>
    <t>حق بيمه خویش فرمایی و کارفرمایی معلولین</t>
  </si>
  <si>
    <t xml:space="preserve">  جمع برنامه1602027</t>
  </si>
  <si>
    <t>برنامه 1903055</t>
  </si>
  <si>
    <t>برنامه 1903058</t>
  </si>
  <si>
    <t>تدوین ضوابط خدمات خدمات حمایتی معلولان تحت پوشش</t>
  </si>
  <si>
    <t>کمک به درمان ، بازتوانی و کاهش آسیب معتادان</t>
  </si>
  <si>
    <t xml:space="preserve">معلولان روستایی تحت پوشش خدمات توانبخشي مبتني بر جامعه </t>
  </si>
  <si>
    <t>مراکز گذری(DIC)</t>
  </si>
  <si>
    <t>مراکز خوابگاه شبانه(شلتر)</t>
  </si>
  <si>
    <t>مراکز سیار (ون)موبایل سنتر</t>
  </si>
  <si>
    <t>مراکز خوابگاه گذری.شلتر</t>
  </si>
  <si>
    <t>ایستگاه کاهش آسیب (کانکس)</t>
  </si>
  <si>
    <t>مراکز اجتماع درمان مدار(TC)</t>
  </si>
  <si>
    <t>تبصره 2 ماده 16 قانون مبارزه با مواد مخدر</t>
  </si>
  <si>
    <t>دانشجويان تحت پوشش دریافت کننده شهریه دانشجویی</t>
  </si>
  <si>
    <t>جمع 1-131500</t>
  </si>
  <si>
    <t>جمع 1-131500سایر</t>
  </si>
  <si>
    <t>زنان تحت پوشش دریافت کننده کمک هزینه ودیعه مسکن</t>
  </si>
  <si>
    <t>زنان تحت پوشش دریافت کننده سرمایه کار</t>
  </si>
  <si>
    <t>کمک هزینه سلامت جسمی و روانی زنان خانواده های نیازمند تحت پوشش</t>
  </si>
  <si>
    <t>زنان تحت پوشش دریافت کننده کمک هزینه لوازم ضروری</t>
  </si>
  <si>
    <t>مددکاری برای ارائه خدمات حمایتی به زنان</t>
  </si>
  <si>
    <t>کمک هزینه آماده سازی  شغلی زنان سرپرست خانوار تحت پوش</t>
  </si>
  <si>
    <t>برنامه 1903056</t>
  </si>
  <si>
    <t>کمک هزینه نگهداری کودکان در شیر خوارگاه ها ،مراکز و موسسات غیر دولتی</t>
  </si>
  <si>
    <t>کودکان تحت پوشش خدمات آموزشی ، فرهنگی ، ورزشی و هنری</t>
  </si>
  <si>
    <t>کمک هزینه تحصیلی دانش آموزان تحت پوشش</t>
  </si>
  <si>
    <t>کودکان خیابانی ساماندهی شده</t>
  </si>
  <si>
    <t>افراد تحت پوشش خدمات پیشگیری از سوءمصرف موادمخدر و روانگردانها</t>
  </si>
  <si>
    <t>زنان و دختران در معرض آسیب و آسیب دیده تحت پوشش خدمات حمایتی</t>
  </si>
  <si>
    <t>کمک هزینه خدمات توانپزشكي به معلولان</t>
  </si>
  <si>
    <t>معلول دریافت‌کننده اندام‌های مصنوعی</t>
  </si>
  <si>
    <t xml:space="preserve">معلولان دریافت کننده کمک هزینه وسايل توانبخشي </t>
  </si>
  <si>
    <t>بيماران رواني مزمن تحت پوشش خدمات توانبخشی</t>
  </si>
  <si>
    <t xml:space="preserve"> سنجش سطح توانمندي افراد معلول برای دریافت خدمات متناسب با معلولیت </t>
  </si>
  <si>
    <t xml:space="preserve"> کمک هزینه توانمندي معلولان و بيماران رواني مزمن</t>
  </si>
  <si>
    <t>مناسب سازي محيط زندگي و وسايل نقليه معلولين</t>
  </si>
  <si>
    <t>معلولان شهری تحت پوشش خدمات توانبخشی مبتنی برجامعه</t>
  </si>
  <si>
    <t>كمك هزینه اياب و ذهاب معلولين</t>
  </si>
  <si>
    <t>معتادان بهبود یافته اموزش دیده در دوره های اموزشی فنی و حرفه ای</t>
  </si>
  <si>
    <t>دانش آموزان تحت پوشش برنامه سلامت اجتماعی</t>
  </si>
  <si>
    <t>افراد تحت پوشش برنامه های آگاهسازی و آموزش مهارتهای زندگی</t>
  </si>
  <si>
    <t>کمک هزینه مشاوره و راهنمایی مددجویان تحت پوشش</t>
  </si>
  <si>
    <t>افراد دریافت کننده خدمات مشاوره و فوریتهای اجتماعی</t>
  </si>
  <si>
    <t>افراد تحت پوشش برنامه های پیشگیری و کنترل ایدز</t>
  </si>
  <si>
    <t>کمک هزینه خدمات مشاوره و آزمایش ژنتیک</t>
  </si>
  <si>
    <t xml:space="preserve"> کمک هزینه كودكان ناشنوا جهت كاشت حلزون</t>
  </si>
  <si>
    <t>افراد تحت پوشش برنامه غربالگری ، ناشنوایی و نابینایی کودکان</t>
  </si>
  <si>
    <t>ردیف 101034 ( ابلاغی )</t>
  </si>
  <si>
    <t>ردیف 101034 ( سایر منابع  )</t>
  </si>
  <si>
    <t>برنامه  خدمات درمان و بازتواني معتادان</t>
  </si>
  <si>
    <t>( سایر منابع  )</t>
  </si>
  <si>
    <t>بیمه عمر</t>
  </si>
  <si>
    <t>نا مشخص</t>
  </si>
  <si>
    <t>تدوین ضوابط توسعه خدمات سلامت اجتماعی</t>
  </si>
  <si>
    <t>برنامه 1903001</t>
  </si>
  <si>
    <t xml:space="preserve">تدوين ضوابط خدمات حمايتي  </t>
  </si>
  <si>
    <t>کمک هزینه مددکاراجتماعی درمراقبت ازخانواده های درمعرض طلاق</t>
  </si>
  <si>
    <t>افرادتحت پوشش برنامه های پیشگیری ازمعلولیتها</t>
  </si>
  <si>
    <t>کمک هزینه خدمات پایگاههای سلامت اجتماعی وگروهای همیار</t>
  </si>
  <si>
    <t>معتادان درمان شده</t>
  </si>
  <si>
    <t>کمک هزینه نگهداری وتوانبخشی معلولان،سالمندان،وبیماران روانی مزمن درمراکزغیردولتی</t>
  </si>
  <si>
    <t>پرداخت حمایتهای موردی به نیازمندان واقشارآسیب پذیر</t>
  </si>
  <si>
    <t>برنامه1903001</t>
  </si>
  <si>
    <t>کمک هزینه درمان معلولان</t>
  </si>
  <si>
    <t>افراد تحت پوشش برنامه های پیشگیری از اسیبها ی اجتماعی</t>
  </si>
  <si>
    <t>کمک هزینه نگهداری  کوکان  درشیرخوارگاهها  ، مراکزوموسسات غیردولتی</t>
  </si>
  <si>
    <t>غعالیت</t>
  </si>
  <si>
    <t>زنان  تحت پوشش دریافت کننده کمک هزینه ودیعه مسکن</t>
  </si>
  <si>
    <t>کودکان  خیابانی سازماندهی شده</t>
  </si>
  <si>
    <t>ارائه خدمات آموزشی ،فرهنگی،ورزشی وهنری</t>
  </si>
  <si>
    <t>کمک هزینه تامین مسکن  معلولان ومحرومین تحت پوشش</t>
  </si>
  <si>
    <t>کمک هزینه تامین مسکن نیازمندان</t>
  </si>
  <si>
    <t>جمع 1-131500 هزینه ایی</t>
  </si>
  <si>
    <t>واحدپذیرش</t>
  </si>
  <si>
    <t>معاونت اموراجتماعی</t>
  </si>
  <si>
    <t>معاونت توانبخشی</t>
  </si>
  <si>
    <t>معاونت پیشگیری</t>
  </si>
  <si>
    <t>معاونت مشارکتها</t>
  </si>
  <si>
    <t>530000-59</t>
  </si>
  <si>
    <t>برنامه  530000-59</t>
  </si>
  <si>
    <t>ارائه  دهندگان ومددجویان خدمات بهزیستی وتوانبخشی  تحت پوشش خدمات بازآموزی</t>
  </si>
  <si>
    <t>برنامه 1302034</t>
  </si>
  <si>
    <t>ساير منابع(پشتیبانی)</t>
  </si>
  <si>
    <t>دانش آموزان و دانشجویان معلول نیازمند دریافت کننده کمک هزینه آموزش</t>
  </si>
  <si>
    <t>کمک هزینه درمان و توتنبخشی افراد مبتلا به بیماریهای متابولیک</t>
  </si>
  <si>
    <t>کمک هزینه بهبود کودکان  مبتلا به بیماریهای متابولیک</t>
  </si>
  <si>
    <t>کمک  هزینه توانبخشی و درمان معلولان  و درمان افراد داارای اختلالات دهانی ، بلع و تغذیه</t>
  </si>
  <si>
    <t>معاونت پشتیبانی ومنابع انسانی</t>
  </si>
  <si>
    <t>ردیف 1-131500 ( سایر منابع )</t>
  </si>
  <si>
    <t>ردیف 1-131500 ( اختصاصی )</t>
  </si>
  <si>
    <t xml:space="preserve">کمک هزینه درمان و نگهداری افراد دارای معلول ، سالمندان و بیماری های روانی مزمن  مجهول الهویه </t>
  </si>
  <si>
    <t>هزینه</t>
  </si>
  <si>
    <t xml:space="preserve">مانده </t>
  </si>
  <si>
    <t>مانده</t>
  </si>
  <si>
    <t>فصل 7</t>
  </si>
  <si>
    <t>ارائه آموزش مهارتهاي زندگي و آماده سازي شغلي به زنان سرپرست خانوار و گروههاي هميار</t>
  </si>
  <si>
    <t>آگاهسازي پيشگيري از معلوليت</t>
  </si>
  <si>
    <t>ارائه خدمات توانبخشي به معلولان، سالمندان و بيماران رواني مزمن در منزل</t>
  </si>
  <si>
    <t>پرسنلی از محل  پرداختی خزانه</t>
  </si>
  <si>
    <t>پرسنلی از محل پرداختی  اداره</t>
  </si>
  <si>
    <t>غیر پرسنلی</t>
  </si>
  <si>
    <t>حقوق رسمی .پیمانی. قانونکار</t>
  </si>
  <si>
    <t>حقوق قراردادی</t>
  </si>
  <si>
    <t>حقوق وظیفه</t>
  </si>
  <si>
    <t>جمع حقوق</t>
  </si>
  <si>
    <t>جمع پرسنلی</t>
  </si>
  <si>
    <t>جمع فعالیت</t>
  </si>
  <si>
    <t xml:space="preserve">جمع برنامه </t>
  </si>
  <si>
    <t>ردیف 131557(هزینه ای )</t>
  </si>
  <si>
    <t>جمع برنامه</t>
  </si>
  <si>
    <t>چاپ و انتشار کتب و جزوات و نشريات مرتبط با بهره وري</t>
  </si>
  <si>
    <t>برنامه 1002115 ( ارتقاء بهره وري )</t>
  </si>
  <si>
    <t>جمع هزینه ای</t>
  </si>
  <si>
    <t>توزیع شده</t>
  </si>
  <si>
    <t>مصوب</t>
  </si>
  <si>
    <t>جمع  کل هزینه ای</t>
  </si>
  <si>
    <t>ردیف 131557(اختصاصی )</t>
  </si>
  <si>
    <t xml:space="preserve">جمع اختصاصی </t>
  </si>
  <si>
    <t>موردی</t>
  </si>
  <si>
    <t>بلاعوض</t>
  </si>
  <si>
    <t>قبوض</t>
  </si>
  <si>
    <t>جریمه بیمه</t>
  </si>
  <si>
    <t>ماموریت</t>
  </si>
  <si>
    <t>حقوق مهر</t>
  </si>
  <si>
    <t xml:space="preserve">حقوق مهر </t>
  </si>
  <si>
    <t>حق الوکاله</t>
  </si>
  <si>
    <t>جرائم</t>
  </si>
  <si>
    <t>رفاهی</t>
  </si>
  <si>
    <t>بیمه خودرو</t>
  </si>
  <si>
    <t>تدارکات</t>
  </si>
  <si>
    <t>ابطال</t>
  </si>
  <si>
    <t>خدمات رفاهی 2</t>
  </si>
  <si>
    <t>خدمات رفاهی 1</t>
  </si>
  <si>
    <t>خدمات رفاهی ایاب و ذهاب مرداد</t>
  </si>
  <si>
    <t>خدمات رفاهی ایاب و ذهاب خرداد</t>
  </si>
  <si>
    <t>ازدواج شاغلین</t>
  </si>
  <si>
    <t xml:space="preserve">ایاب و ذهاب </t>
  </si>
  <si>
    <t>رفاهی 2</t>
  </si>
  <si>
    <t>بیمه عمر بازنشستگان</t>
  </si>
  <si>
    <t>رفاهی شورای معاونین</t>
  </si>
  <si>
    <t>رفاهی محصلین</t>
  </si>
  <si>
    <t>مامورریت مهر</t>
  </si>
  <si>
    <t xml:space="preserve">رفاهی یک میلیون </t>
  </si>
  <si>
    <t>هزینه ازدواج</t>
  </si>
  <si>
    <t>حقوق خرداد لغایت شهریور</t>
  </si>
  <si>
    <t>دیون پرسنلی</t>
  </si>
  <si>
    <t>دیون ازدواج</t>
  </si>
  <si>
    <t>کسور بازنستگی</t>
  </si>
  <si>
    <t>دیون فوت و ازدواج</t>
  </si>
  <si>
    <t>بيمه عمرشاغلين</t>
  </si>
  <si>
    <t>بيمه جانبازان فروردين</t>
  </si>
  <si>
    <t>بيمه جانبازان ارديبهشت</t>
  </si>
  <si>
    <t>بيمه جانبازان خرداد 1401</t>
  </si>
  <si>
    <t>بيمه جانبازان تيرماه 1401</t>
  </si>
  <si>
    <t>بيمه جانبازان مرداد1401</t>
  </si>
  <si>
    <t>صندوق ذخيره كاركنان فروردين</t>
  </si>
  <si>
    <t>صندوق ذخيره كاركنان ارديبهشت</t>
  </si>
  <si>
    <t>صندوق ذخيره كاركنان خردادماه</t>
  </si>
  <si>
    <t>صندوق ذخيره كاركنان تيرماه</t>
  </si>
  <si>
    <t>ندوق ذخيره كاركنان مردادماه</t>
  </si>
  <si>
    <t>بيمه عمربازنشتگان</t>
  </si>
  <si>
    <t>هزينه ازدواج فرزندان بازنشسته</t>
  </si>
  <si>
    <t>بيمه عمر بازنشستگان</t>
  </si>
  <si>
    <t>صندوق ذخيره شهريور</t>
  </si>
  <si>
    <t>بيمه جانباز شهريور</t>
  </si>
  <si>
    <t>بيمه عمربازنشسته</t>
  </si>
  <si>
    <t>اينترنت ستاد</t>
  </si>
  <si>
    <t>بيمه ساختمان ستاد</t>
  </si>
  <si>
    <t>قرارداد خودروتيرومرداد(شركت شهاب سرويس ميثاق)</t>
  </si>
  <si>
    <t>چهارماهه اول رايان نظم</t>
  </si>
  <si>
    <t>بيمه خودرو</t>
  </si>
  <si>
    <t>تنخواه شهرستانها فصل2</t>
  </si>
  <si>
    <t>اصلاحيه قبوض شهرستانها</t>
  </si>
  <si>
    <t>فصل2 حمل ونقل دزفول</t>
  </si>
  <si>
    <t>خودروشهريورماه</t>
  </si>
  <si>
    <t>حقوق 2 ماهه اول</t>
  </si>
  <si>
    <t>موردي اهواز</t>
  </si>
  <si>
    <t>كمك موردي</t>
  </si>
  <si>
    <t>خودرو مهر</t>
  </si>
  <si>
    <t xml:space="preserve">خودرو آبان </t>
  </si>
  <si>
    <t>فروردین</t>
  </si>
  <si>
    <t xml:space="preserve">اردیبهشت </t>
  </si>
  <si>
    <t>دکتر چناری</t>
  </si>
  <si>
    <t>ازدواج - طلاق</t>
  </si>
  <si>
    <t>حقوق آبان</t>
  </si>
  <si>
    <t>کسور بازنسشتگی ثوامری</t>
  </si>
  <si>
    <t>رفاهی  ایاب و ذهاب</t>
  </si>
  <si>
    <t>حقوق</t>
  </si>
  <si>
    <t>ساير</t>
  </si>
  <si>
    <t>خزانه</t>
  </si>
  <si>
    <t>پرسنلي</t>
  </si>
  <si>
    <t>غير پرسنلي</t>
  </si>
  <si>
    <t>جمع كل</t>
  </si>
  <si>
    <t>صدا و سیما</t>
  </si>
  <si>
    <t>بهره وری</t>
  </si>
  <si>
    <t>جزء2 بند ط ماده 28</t>
  </si>
  <si>
    <t>رديف اعتبار</t>
  </si>
  <si>
    <t>جمع کل فصول</t>
  </si>
  <si>
    <t>رفاهی آذر</t>
  </si>
  <si>
    <t xml:space="preserve">خودرو آذر </t>
  </si>
  <si>
    <t>مانده مرخصي كاركنان 1</t>
  </si>
  <si>
    <t>مانده مرخصي2</t>
  </si>
  <si>
    <t>مانده مرخصی 3</t>
  </si>
  <si>
    <t>مانده مرخصی 4</t>
  </si>
  <si>
    <t>بيمه جانباز آبان</t>
  </si>
  <si>
    <t>حقوق آذر</t>
  </si>
  <si>
    <t>بيمه جانباز مهر</t>
  </si>
  <si>
    <t>بيمه جانباز آذر</t>
  </si>
  <si>
    <t>فعالیت 1</t>
  </si>
  <si>
    <t>فعالیت 2</t>
  </si>
  <si>
    <t>جمع فعالیت 1</t>
  </si>
  <si>
    <t>جمع فعالیت 2</t>
  </si>
  <si>
    <t>جمع برنامه 1903001</t>
  </si>
  <si>
    <t>جمع برنامه1904004</t>
  </si>
  <si>
    <t>جمع برنامه1002115</t>
  </si>
  <si>
    <t>مابه تفاوت بیمه خضیرالصل</t>
  </si>
  <si>
    <t xml:space="preserve">صندوق ذخيره  مهر </t>
  </si>
  <si>
    <t>صندوق ذخیره  آبان</t>
  </si>
  <si>
    <t>صندوق ذخیره آذر</t>
  </si>
  <si>
    <t>رفاهی ورزشی</t>
  </si>
  <si>
    <t>دیون فوت</t>
  </si>
  <si>
    <t>فوت بازنشسته</t>
  </si>
  <si>
    <t>رفاهی روز زن</t>
  </si>
  <si>
    <t>رفاهی ایاب و ذهاب. یک میلیون</t>
  </si>
  <si>
    <t>رفاهی ایاب و ذهاب.153 هزارتومان</t>
  </si>
  <si>
    <t>فصل 2 دزفول</t>
  </si>
  <si>
    <t>ماموریت دی ماه</t>
  </si>
  <si>
    <t>روز زن</t>
  </si>
  <si>
    <t>ماموریت آذر ماه</t>
  </si>
  <si>
    <t>فصل7 دزفول</t>
  </si>
  <si>
    <t>قرارداد (شركت شهاب سرويس ميثاق)</t>
  </si>
  <si>
    <t>حقوق دی</t>
  </si>
  <si>
    <t>بیمه خودرو لالی</t>
  </si>
  <si>
    <t>یک درصد صدا وسیما</t>
  </si>
  <si>
    <t>بلوکه پژوهش</t>
  </si>
  <si>
    <t>ماموريت پرسنل 5 ماهه اول سالجاري</t>
  </si>
  <si>
    <t>صندوق ذخیره دی</t>
  </si>
  <si>
    <t>بیمه جانباز دی</t>
  </si>
  <si>
    <t>بدهی کسور بازنشستگی عباسی</t>
  </si>
  <si>
    <t>قراداد بدر رایان جنوب</t>
  </si>
  <si>
    <t>رفاهی ایاب و ذهاب بهمن</t>
  </si>
  <si>
    <t>ازدواج  فرزند ثریا ظاهری</t>
  </si>
  <si>
    <t xml:space="preserve"> ایاب و ذهاب مرداد ماه</t>
  </si>
  <si>
    <t>رفاهی مهدکودک</t>
  </si>
  <si>
    <t>بیمه آسانسور باغملک</t>
  </si>
  <si>
    <t>بلاعوص به مراکز</t>
  </si>
  <si>
    <t>رفاهی بهمن</t>
  </si>
  <si>
    <t>ماموریت پرسنل</t>
  </si>
  <si>
    <t>حقوق بهمن</t>
  </si>
  <si>
    <t>صندوق ذخیره بهمن</t>
  </si>
  <si>
    <t>بیمه خودرو خرمشهر</t>
  </si>
  <si>
    <t>قرارداد( شرکت شهاب سرویس بهمن)</t>
  </si>
  <si>
    <t>بیمه خودرو بهبهان</t>
  </si>
  <si>
    <t>عوارض شهرداری1401</t>
  </si>
  <si>
    <t>بیمه خودرو شوشتر</t>
  </si>
  <si>
    <t>رفاهی ایاب و ذهاب اسفند</t>
  </si>
  <si>
    <t>مانده  حقوق</t>
  </si>
  <si>
    <t>مانده سایر پرسنلی</t>
  </si>
  <si>
    <t>مانده سایرغیر پرسنلی</t>
  </si>
  <si>
    <t>جمع مانده اعتبارات</t>
  </si>
  <si>
    <t>بیمه جانباز بهمن</t>
  </si>
  <si>
    <t>بیمه جانباز اسفند</t>
  </si>
  <si>
    <t>بیمه خودرو اندیمشک</t>
  </si>
  <si>
    <t>عوارض شهرداری1401(2)</t>
  </si>
  <si>
    <t>رفاهی جانبازان</t>
  </si>
  <si>
    <t>کمک موردی اهواز</t>
  </si>
  <si>
    <t>کمک بلاعوض</t>
  </si>
  <si>
    <t>عوارض شهرداری هندیجان</t>
  </si>
  <si>
    <t>عوارض شهرداری باوی</t>
  </si>
  <si>
    <t>بیمه خودرو مسجدسلیمان</t>
  </si>
  <si>
    <t>رفاهی اسفند</t>
  </si>
  <si>
    <t>بیمه جانباز خضیر اصل</t>
  </si>
  <si>
    <t>هزینه فوت</t>
  </si>
  <si>
    <t xml:space="preserve"> حقوق اسفند</t>
  </si>
  <si>
    <t>صندوق ذخیره اسفند</t>
  </si>
  <si>
    <t>عودت حق الوکاله دشت آزادگان</t>
  </si>
  <si>
    <t>فصل دو شهرستان</t>
  </si>
  <si>
    <t>بیمه خودرو اهواز</t>
  </si>
  <si>
    <t>عودت عوارض آغاجاری</t>
  </si>
  <si>
    <t xml:space="preserve">بیمه خودرو هفتگل </t>
  </si>
  <si>
    <t>بیمه خودرو اندیکا</t>
  </si>
  <si>
    <t>بیمه خودرو تدارکات</t>
  </si>
  <si>
    <t>آذرخش 6ماه</t>
  </si>
  <si>
    <t>شركت آذرخش3 ماهه سوم</t>
  </si>
  <si>
    <t>رايان نظم5و6</t>
  </si>
  <si>
    <t>رایان نظم7و8</t>
  </si>
  <si>
    <t>قرداد رایان نظم9و10</t>
  </si>
  <si>
    <t>شهاب سرویس اسفند</t>
  </si>
  <si>
    <t>آذرخش 3ماه چهارم</t>
  </si>
  <si>
    <t>رایان نظم11و12</t>
  </si>
  <si>
    <t>عیدی قرارداد معین</t>
  </si>
  <si>
    <t>تفاوت عیدی قانون کار - موقت</t>
  </si>
  <si>
    <t>عیدی قانون کار - موقت</t>
  </si>
  <si>
    <t>ازدواج بازنشسته</t>
  </si>
  <si>
    <t>قرارداد شهاب سرویس میثاق</t>
  </si>
  <si>
    <t>الحاقیه خودرو( قرارداد شهاب سرویس)</t>
  </si>
  <si>
    <t>ابطال الحاقیه شهاب سرویس</t>
  </si>
  <si>
    <t>عوارض خودرو امیدیه</t>
  </si>
  <si>
    <t>ابطال عوارض خودرو امیدیه</t>
  </si>
  <si>
    <t>فصل  دو شهرستانها</t>
  </si>
  <si>
    <t>ماموریت اسفند1401</t>
  </si>
  <si>
    <t>دیتا</t>
  </si>
  <si>
    <t>فصل دو  دشت</t>
  </si>
  <si>
    <t>مانده مرخصی 1401</t>
  </si>
  <si>
    <t>عودت عوارض شهرداری آبادان</t>
  </si>
  <si>
    <t>حقوق دوماه اول سرباز</t>
  </si>
  <si>
    <t>حقوق خرداد لغایت مرداد سرباز</t>
  </si>
  <si>
    <t>حقوق شهریور سرباز</t>
  </si>
  <si>
    <t>حقوق سرباز</t>
  </si>
  <si>
    <t>بیمه خودرو گتوند</t>
  </si>
  <si>
    <t>عودت عوارض شهرداری اندیکا</t>
  </si>
  <si>
    <t>عودت عوارض شهرداری باوی</t>
  </si>
  <si>
    <t>آنتی ویروس شرکت سرزمین ابری</t>
  </si>
  <si>
    <t>مانده مرخصی1400 مرحله 7</t>
  </si>
  <si>
    <t>مانده مرخصی 5</t>
  </si>
  <si>
    <t>586و588</t>
  </si>
  <si>
    <t>حقوق سرباز جدید</t>
  </si>
  <si>
    <t>514و515</t>
  </si>
  <si>
    <t>مرحله دو یک درصد صدا وسیما</t>
  </si>
  <si>
    <t>هزينه اي</t>
  </si>
  <si>
    <t xml:space="preserve">درآمد هزینه </t>
  </si>
  <si>
    <t>ماده 80 قانون تنظیم</t>
  </si>
  <si>
    <t>منابع اختصاصی</t>
  </si>
  <si>
    <t>ابطال آنتی ویروس سرزمین ابری</t>
  </si>
  <si>
    <t>کاهش دیتا</t>
  </si>
  <si>
    <t>عیدی رسمی و پیمانی و قانونکار</t>
  </si>
  <si>
    <t>کاهش عیدی رسمی و پیمانی و قانونکار</t>
  </si>
  <si>
    <t>مانده مرخصی1401 مرحله شش</t>
  </si>
  <si>
    <t>ماموریت آخر</t>
  </si>
  <si>
    <t>پاداش 15 روز پرسنل</t>
  </si>
  <si>
    <t>موافقت نامه اولیه</t>
  </si>
  <si>
    <t>کسر شود</t>
  </si>
  <si>
    <t>اصلاحیه</t>
  </si>
  <si>
    <t xml:space="preserve"> </t>
  </si>
  <si>
    <t>عملکرد</t>
  </si>
  <si>
    <t>کاهش مانده مرخصی 1401 از هزینه ای به بندط</t>
  </si>
  <si>
    <t>هزینه سفر  علی مظلومی</t>
  </si>
  <si>
    <t>کاهش هزینه ازدوج سکینه آقاجاری</t>
  </si>
  <si>
    <t>کاهش هزینه ازدواج مریم انور حمیدی</t>
  </si>
  <si>
    <t>بلاعوض اهواز-شوش</t>
  </si>
  <si>
    <t>کاهش دیون از  هزینه  ای به بند ط</t>
  </si>
  <si>
    <t>کاهش مانده مرخصی 1400 از هزینه ای به بندط</t>
  </si>
  <si>
    <t>عدم وصول اعتبار از خزانه</t>
  </si>
  <si>
    <t>عدم  وصول اعتبار از خزانه</t>
  </si>
  <si>
    <t>کمتر هزینه گزدد</t>
  </si>
  <si>
    <t>تخصیص داده نشد/</t>
  </si>
  <si>
    <t>عدم  تخصیص  اعتبار از برنامه و بودجه</t>
  </si>
  <si>
    <t>کاهش عوارض شهرداری دشت</t>
  </si>
  <si>
    <t>کاهش عوارض دشت بهبهان</t>
  </si>
  <si>
    <t>ابطال هزینه سفر علی مظلومی</t>
  </si>
  <si>
    <t>فصل 7 مانده جذب نشده</t>
  </si>
  <si>
    <t>کاهش بیمه خودرو رامشیر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</si>
</sst>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Tahoma"/>
      <family val="2"/>
    </font>
    <font>
      <sz val="8"/>
      <color rgb="FF6D6D6D"/>
      <name val="Tahoma"/>
      <family val="2"/>
    </font>
    <font>
      <sz val="8"/>
      <color rgb="FFFF0000"/>
      <name val="Tahoma"/>
      <family val="2"/>
    </font>
    <font>
      <sz val="8"/>
      <name val="Tahoma"/>
      <family val="2"/>
    </font>
    <font>
      <b/>
      <sz val="10"/>
      <name val="B Titr"/>
      <charset val="178"/>
    </font>
    <font>
      <sz val="10"/>
      <color rgb="FF333333"/>
      <name val="Arial"/>
      <family val="2"/>
    </font>
    <font>
      <sz val="10"/>
      <color rgb="FF333333"/>
      <name val="B Titr"/>
      <charset val="178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B Titr"/>
      <charset val="178"/>
    </font>
    <font>
      <sz val="9"/>
      <name val="B Titr"/>
      <charset val="178"/>
    </font>
    <font>
      <sz val="12"/>
      <name val="B Titr"/>
      <charset val="178"/>
    </font>
    <font>
      <sz val="14"/>
      <name val="B Titr"/>
      <charset val="178"/>
    </font>
    <font>
      <sz val="18"/>
      <name val="B Titr"/>
      <charset val="178"/>
    </font>
    <font>
      <sz val="11"/>
      <color theme="1"/>
      <name val="B Titr"/>
      <charset val="178"/>
    </font>
    <font>
      <sz val="11"/>
      <color rgb="FF000000"/>
      <name val="B Titr"/>
      <charset val="178"/>
    </font>
    <font>
      <sz val="12"/>
      <color theme="1"/>
      <name val="B Titr"/>
      <charset val="178"/>
    </font>
    <font>
      <sz val="10"/>
      <color theme="1"/>
      <name val="B Titr"/>
      <charset val="178"/>
    </font>
    <font>
      <sz val="9"/>
      <color rgb="FFFF0000"/>
      <name val="B Titr"/>
      <charset val="178"/>
    </font>
    <font>
      <sz val="9"/>
      <color theme="1"/>
      <name val="B Titr"/>
      <charset val="178"/>
    </font>
    <font>
      <b/>
      <sz val="12"/>
      <name val="B Titr"/>
      <charset val="178"/>
    </font>
    <font>
      <sz val="12"/>
      <color rgb="FF333333"/>
      <name val="B Titr"/>
      <charset val="178"/>
    </font>
    <font>
      <sz val="12"/>
      <name val="Tahoma"/>
      <family val="2"/>
      <charset val="178"/>
    </font>
    <font>
      <sz val="11"/>
      <name val="B Titr"/>
      <charset val="178"/>
    </font>
    <font>
      <sz val="10"/>
      <color rgb="FF6D6D6D"/>
      <name val="B Titr"/>
      <charset val="178"/>
    </font>
    <font>
      <sz val="12"/>
      <color rgb="FFFF0000"/>
      <name val="B Titr"/>
      <charset val="178"/>
    </font>
    <font>
      <sz val="8"/>
      <color theme="1"/>
      <name val="Calibri"/>
      <family val="2"/>
      <scheme val="minor"/>
    </font>
    <font>
      <sz val="16"/>
      <name val="B Titr"/>
      <charset val="178"/>
    </font>
    <font>
      <sz val="14"/>
      <color rgb="FFFF0000"/>
      <name val="B Titr"/>
      <charset val="178"/>
    </font>
    <font>
      <sz val="14"/>
      <color theme="1"/>
      <name val="Calibri"/>
      <family val="2"/>
      <scheme val="minor"/>
    </font>
    <font>
      <b/>
      <sz val="14"/>
      <name val="B Titr"/>
      <charset val="178"/>
    </font>
    <font>
      <sz val="14"/>
      <name val="Tahoma"/>
      <family val="2"/>
      <charset val="178"/>
    </font>
    <font>
      <sz val="9"/>
      <color rgb="FF6D6D6D"/>
      <name val="B Titr"/>
      <charset val="178"/>
    </font>
    <font>
      <sz val="10"/>
      <color rgb="FFFF0000"/>
      <name val="B Titr"/>
      <charset val="178"/>
    </font>
    <font>
      <sz val="8"/>
      <color theme="1"/>
      <name val="B Titr"/>
      <charset val="178"/>
    </font>
    <font>
      <sz val="8"/>
      <color rgb="FFFF0000"/>
      <name val="B Titr"/>
      <charset val="178"/>
    </font>
    <font>
      <sz val="8"/>
      <color rgb="FF6D6D6D"/>
      <name val="B Titr"/>
      <charset val="178"/>
    </font>
    <font>
      <sz val="11"/>
      <name val="Arial"/>
      <family val="2"/>
      <charset val="178"/>
    </font>
    <font>
      <b/>
      <sz val="11"/>
      <name val="B Titr"/>
      <charset val="178"/>
    </font>
    <font>
      <sz val="11"/>
      <color rgb="FFFF0000"/>
      <name val="B Titr"/>
      <charset val="178"/>
    </font>
    <font>
      <b/>
      <sz val="11"/>
      <color theme="1"/>
      <name val="B Titr"/>
      <charset val="178"/>
    </font>
    <font>
      <sz val="8"/>
      <color theme="1"/>
      <name val="Tahoma"/>
      <family val="2"/>
      <charset val="178"/>
    </font>
    <font>
      <sz val="11"/>
      <color theme="4" tint="-0.499984740745262"/>
      <name val="B Titr"/>
      <charset val="178"/>
    </font>
    <font>
      <b/>
      <sz val="11"/>
      <color rgb="FFFF0000"/>
      <name val="B Titr"/>
      <charset val="178"/>
    </font>
    <font>
      <sz val="11"/>
      <name val="2  Titr"/>
      <charset val="178"/>
    </font>
    <font>
      <sz val="12"/>
      <name val="Arial"/>
      <family val="2"/>
      <charset val="178"/>
    </font>
  </fonts>
  <fills count="18">
    <fill>
      <patternFill patternType="none"/>
    </fill>
    <fill>
      <patternFill patternType="gray125"/>
    </fill>
    <fill>
      <patternFill patternType="solid">
        <fgColor rgb="FFF0F0F0"/>
        <bgColor indexed="8"/>
      </patternFill>
    </fill>
    <fill>
      <patternFill patternType="solid">
        <fgColor rgb="FFFFFFFF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4">
    <xf numFmtId="0" fontId="0" fillId="0" borderId="0" xfId="0"/>
    <xf numFmtId="0" fontId="3" fillId="3" borderId="0" xfId="0" applyNumberFormat="1" applyFont="1" applyFill="1" applyBorder="1" applyAlignment="1" applyProtection="1">
      <alignment horizontal="center" vertical="center" wrapText="1" readingOrder="2"/>
    </xf>
    <xf numFmtId="3" fontId="2" fillId="3" borderId="1" xfId="0" applyNumberFormat="1" applyFont="1" applyFill="1" applyBorder="1" applyAlignment="1" applyProtection="1">
      <alignment horizontal="center" vertical="center" wrapText="1" readingOrder="2"/>
    </xf>
    <xf numFmtId="0" fontId="2" fillId="4" borderId="1" xfId="0" applyNumberFormat="1" applyFont="1" applyFill="1" applyBorder="1" applyAlignment="1" applyProtection="1">
      <alignment horizontal="center" vertical="center" wrapText="1" readingOrder="2"/>
    </xf>
    <xf numFmtId="3" fontId="2" fillId="4" borderId="1" xfId="0" applyNumberFormat="1" applyFont="1" applyFill="1" applyBorder="1" applyAlignment="1" applyProtection="1">
      <alignment horizontal="center" vertical="center" wrapText="1" readingOrder="2"/>
    </xf>
    <xf numFmtId="3" fontId="2" fillId="5" borderId="1" xfId="0" applyNumberFormat="1" applyFont="1" applyFill="1" applyBorder="1" applyAlignment="1" applyProtection="1">
      <alignment horizontal="center" vertical="center" wrapText="1" readingOrder="2"/>
    </xf>
    <xf numFmtId="3" fontId="4" fillId="3" borderId="1" xfId="0" applyNumberFormat="1" applyFont="1" applyFill="1" applyBorder="1" applyAlignment="1" applyProtection="1">
      <alignment horizontal="center" vertical="center" wrapText="1" readingOrder="2"/>
    </xf>
    <xf numFmtId="0" fontId="2" fillId="2" borderId="1" xfId="0" applyNumberFormat="1" applyFont="1" applyFill="1" applyBorder="1" applyAlignment="1" applyProtection="1">
      <alignment horizontal="center" vertical="center" wrapText="1" readingOrder="2"/>
    </xf>
    <xf numFmtId="3" fontId="5" fillId="3" borderId="1" xfId="0" applyNumberFormat="1" applyFont="1" applyFill="1" applyBorder="1" applyAlignment="1" applyProtection="1">
      <alignment horizontal="center" vertical="center" wrapText="1" readingOrder="2"/>
    </xf>
    <xf numFmtId="0" fontId="9" fillId="0" borderId="0" xfId="0" applyFont="1"/>
    <xf numFmtId="3" fontId="8" fillId="0" borderId="1" xfId="0" applyNumberFormat="1" applyFont="1" applyBorder="1" applyAlignment="1">
      <alignment horizontal="center" vertical="center" wrapText="1" readingOrder="2"/>
    </xf>
    <xf numFmtId="3" fontId="8" fillId="0" borderId="1" xfId="0" applyNumberFormat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3" fontId="14" fillId="3" borderId="0" xfId="0" applyNumberFormat="1" applyFont="1" applyFill="1" applyBorder="1" applyAlignment="1" applyProtection="1">
      <alignment horizontal="center" vertical="center" wrapText="1" readingOrder="2"/>
    </xf>
    <xf numFmtId="3" fontId="13" fillId="3" borderId="0" xfId="0" applyNumberFormat="1" applyFont="1" applyFill="1" applyBorder="1" applyAlignment="1" applyProtection="1">
      <alignment horizontal="center" vertical="center" wrapText="1" readingOrder="2"/>
    </xf>
    <xf numFmtId="3" fontId="14" fillId="3" borderId="1" xfId="0" applyNumberFormat="1" applyFont="1" applyFill="1" applyBorder="1" applyAlignment="1" applyProtection="1">
      <alignment horizontal="center" vertical="center" wrapText="1" readingOrder="2"/>
    </xf>
    <xf numFmtId="3" fontId="6" fillId="0" borderId="0" xfId="0" applyNumberFormat="1" applyFont="1" applyAlignment="1">
      <alignment vertical="center" wrapText="1" readingOrder="2"/>
    </xf>
    <xf numFmtId="3" fontId="6" fillId="8" borderId="8" xfId="0" applyNumberFormat="1" applyFont="1" applyFill="1" applyBorder="1" applyAlignment="1">
      <alignment horizontal="center" wrapText="1" readingOrder="2"/>
    </xf>
    <xf numFmtId="1" fontId="6" fillId="8" borderId="20" xfId="0" applyNumberFormat="1" applyFont="1" applyFill="1" applyBorder="1" applyAlignment="1">
      <alignment horizontal="center" wrapText="1" readingOrder="2"/>
    </xf>
    <xf numFmtId="3" fontId="6" fillId="8" borderId="9" xfId="0" applyNumberFormat="1" applyFont="1" applyFill="1" applyBorder="1" applyAlignment="1">
      <alignment horizontal="center" wrapText="1" readingOrder="2"/>
    </xf>
    <xf numFmtId="3" fontId="6" fillId="0" borderId="0" xfId="0" applyNumberFormat="1" applyFont="1" applyAlignment="1">
      <alignment wrapText="1" readingOrder="2"/>
    </xf>
    <xf numFmtId="3" fontId="6" fillId="9" borderId="1" xfId="0" applyNumberFormat="1" applyFont="1" applyFill="1" applyBorder="1" applyAlignment="1">
      <alignment horizontal="center" vertical="center" wrapText="1" readingOrder="2"/>
    </xf>
    <xf numFmtId="3" fontId="6" fillId="10" borderId="3" xfId="0" applyNumberFormat="1" applyFont="1" applyFill="1" applyBorder="1" applyAlignment="1">
      <alignment horizontal="center" vertical="center" wrapText="1" readingOrder="2"/>
    </xf>
    <xf numFmtId="3" fontId="6" fillId="10" borderId="24" xfId="0" applyNumberFormat="1" applyFont="1" applyFill="1" applyBorder="1" applyAlignment="1">
      <alignment horizontal="center" vertical="center" wrapText="1" readingOrder="2"/>
    </xf>
    <xf numFmtId="1" fontId="6" fillId="0" borderId="0" xfId="0" applyNumberFormat="1" applyFont="1" applyAlignment="1">
      <alignment vertical="center" wrapText="1" readingOrder="2"/>
    </xf>
    <xf numFmtId="3" fontId="6" fillId="0" borderId="0" xfId="0" applyNumberFormat="1" applyFont="1" applyAlignment="1">
      <alignment horizontal="center" vertical="center" wrapText="1" readingOrder="2"/>
    </xf>
    <xf numFmtId="3" fontId="17" fillId="3" borderId="1" xfId="0" applyNumberFormat="1" applyFont="1" applyFill="1" applyBorder="1" applyAlignment="1" applyProtection="1">
      <alignment horizontal="center" vertical="top" wrapText="1"/>
    </xf>
    <xf numFmtId="3" fontId="13" fillId="3" borderId="1" xfId="0" applyNumberFormat="1" applyFont="1" applyFill="1" applyBorder="1" applyAlignment="1" applyProtection="1">
      <alignment horizontal="center" vertical="center" wrapText="1" readingOrder="2"/>
    </xf>
    <xf numFmtId="3" fontId="6" fillId="7" borderId="1" xfId="0" applyNumberFormat="1" applyFont="1" applyFill="1" applyBorder="1" applyAlignment="1">
      <alignment horizontal="center" vertical="center" wrapText="1" readingOrder="2"/>
    </xf>
    <xf numFmtId="3" fontId="6" fillId="10" borderId="6" xfId="0" applyNumberFormat="1" applyFont="1" applyFill="1" applyBorder="1" applyAlignment="1">
      <alignment horizontal="center" vertical="center" wrapText="1" readingOrder="2"/>
    </xf>
    <xf numFmtId="3" fontId="6" fillId="10" borderId="1" xfId="0" applyNumberFormat="1" applyFont="1" applyFill="1" applyBorder="1" applyAlignment="1">
      <alignment horizontal="center" vertical="center" wrapText="1" readingOrder="2"/>
    </xf>
    <xf numFmtId="3" fontId="16" fillId="0" borderId="1" xfId="0" applyNumberFormat="1" applyFont="1" applyBorder="1" applyAlignment="1">
      <alignment horizontal="center" readingOrder="2"/>
    </xf>
    <xf numFmtId="3" fontId="16" fillId="7" borderId="1" xfId="0" applyNumberFormat="1" applyFont="1" applyFill="1" applyBorder="1" applyAlignment="1">
      <alignment horizontal="center" readingOrder="2"/>
    </xf>
    <xf numFmtId="3" fontId="16" fillId="0" borderId="0" xfId="0" applyNumberFormat="1" applyFont="1" applyAlignment="1">
      <alignment horizontal="center" readingOrder="2"/>
    </xf>
    <xf numFmtId="3" fontId="16" fillId="6" borderId="0" xfId="0" applyNumberFormat="1" applyFont="1" applyFill="1" applyAlignment="1">
      <alignment horizontal="center" readingOrder="2"/>
    </xf>
    <xf numFmtId="3" fontId="16" fillId="6" borderId="1" xfId="0" applyNumberFormat="1" applyFont="1" applyFill="1" applyBorder="1" applyAlignment="1">
      <alignment horizontal="center" readingOrder="2"/>
    </xf>
    <xf numFmtId="3" fontId="16" fillId="6" borderId="1" xfId="0" applyNumberFormat="1" applyFont="1" applyFill="1" applyBorder="1" applyAlignment="1">
      <alignment horizontal="center" readingOrder="2"/>
    </xf>
    <xf numFmtId="3" fontId="6" fillId="7" borderId="1" xfId="0" applyNumberFormat="1" applyFont="1" applyFill="1" applyBorder="1" applyAlignment="1">
      <alignment horizontal="center" vertical="center" wrapText="1" readingOrder="2"/>
    </xf>
    <xf numFmtId="3" fontId="6" fillId="10" borderId="6" xfId="0" applyNumberFormat="1" applyFont="1" applyFill="1" applyBorder="1" applyAlignment="1">
      <alignment horizontal="center" vertical="center" wrapText="1" readingOrder="2"/>
    </xf>
    <xf numFmtId="3" fontId="6" fillId="10" borderId="1" xfId="0" applyNumberFormat="1" applyFont="1" applyFill="1" applyBorder="1" applyAlignment="1">
      <alignment horizontal="center" vertical="center" wrapText="1" readingOrder="2"/>
    </xf>
    <xf numFmtId="3" fontId="14" fillId="12" borderId="1" xfId="0" applyNumberFormat="1" applyFont="1" applyFill="1" applyBorder="1" applyAlignment="1" applyProtection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3" fontId="8" fillId="0" borderId="12" xfId="0" applyNumberFormat="1" applyFont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center" vertical="center" wrapText="1" readingOrder="1"/>
    </xf>
    <xf numFmtId="3" fontId="8" fillId="0" borderId="15" xfId="0" applyNumberFormat="1" applyFont="1" applyBorder="1" applyAlignment="1">
      <alignment horizontal="center" vertical="center" wrapText="1" readingOrder="2"/>
    </xf>
    <xf numFmtId="3" fontId="6" fillId="7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Border="1" applyAlignment="1">
      <alignment horizontal="center" vertical="center" wrapText="1" readingOrder="2"/>
    </xf>
    <xf numFmtId="3" fontId="6" fillId="7" borderId="1" xfId="0" applyNumberFormat="1" applyFont="1" applyFill="1" applyBorder="1" applyAlignment="1">
      <alignment horizontal="center" vertical="center" wrapText="1" readingOrder="2"/>
    </xf>
    <xf numFmtId="3" fontId="6" fillId="10" borderId="1" xfId="0" applyNumberFormat="1" applyFont="1" applyFill="1" applyBorder="1" applyAlignment="1">
      <alignment horizontal="center" vertical="center" wrapText="1" readingOrder="2"/>
    </xf>
    <xf numFmtId="3" fontId="6" fillId="7" borderId="1" xfId="0" applyNumberFormat="1" applyFont="1" applyFill="1" applyBorder="1" applyAlignment="1">
      <alignment horizontal="center" vertical="center" wrapText="1" readingOrder="2"/>
    </xf>
    <xf numFmtId="3" fontId="6" fillId="0" borderId="16" xfId="0" applyNumberFormat="1" applyFont="1" applyBorder="1" applyAlignment="1">
      <alignment vertical="center" wrapText="1" readingOrder="2"/>
    </xf>
    <xf numFmtId="3" fontId="6" fillId="0" borderId="23" xfId="0" applyNumberFormat="1" applyFont="1" applyBorder="1" applyAlignment="1">
      <alignment vertical="center" wrapText="1" readingOrder="2"/>
    </xf>
    <xf numFmtId="3" fontId="22" fillId="9" borderId="1" xfId="0" applyNumberFormat="1" applyFont="1" applyFill="1" applyBorder="1" applyAlignment="1">
      <alignment horizontal="center" vertical="center" wrapText="1" readingOrder="2"/>
    </xf>
    <xf numFmtId="3" fontId="22" fillId="0" borderId="0" xfId="0" applyNumberFormat="1" applyFont="1" applyAlignment="1">
      <alignment horizontal="center" vertical="center" wrapText="1" readingOrder="2"/>
    </xf>
    <xf numFmtId="0" fontId="23" fillId="0" borderId="29" xfId="0" applyFont="1" applyBorder="1" applyAlignment="1">
      <alignment horizontal="center" vertical="center" wrapText="1"/>
    </xf>
    <xf numFmtId="3" fontId="22" fillId="10" borderId="24" xfId="0" applyNumberFormat="1" applyFont="1" applyFill="1" applyBorder="1" applyAlignment="1">
      <alignment horizontal="center" vertical="center" wrapText="1" readingOrder="2"/>
    </xf>
    <xf numFmtId="3" fontId="22" fillId="10" borderId="1" xfId="0" applyNumberFormat="1" applyFont="1" applyFill="1" applyBorder="1" applyAlignment="1">
      <alignment horizontal="center" vertical="center" wrapText="1" readingOrder="2"/>
    </xf>
    <xf numFmtId="3" fontId="14" fillId="2" borderId="1" xfId="0" applyNumberFormat="1" applyFont="1" applyFill="1" applyBorder="1" applyAlignment="1" applyProtection="1">
      <alignment horizontal="center" vertical="center" wrapText="1" readingOrder="2"/>
    </xf>
    <xf numFmtId="3" fontId="13" fillId="4" borderId="1" xfId="0" applyNumberFormat="1" applyFont="1" applyFill="1" applyBorder="1" applyAlignment="1" applyProtection="1">
      <alignment horizontal="center" vertical="center" wrapText="1" readingOrder="2"/>
    </xf>
    <xf numFmtId="3" fontId="13" fillId="0" borderId="11" xfId="1" applyNumberFormat="1" applyFont="1" applyFill="1" applyBorder="1" applyAlignment="1">
      <alignment horizontal="center" vertical="center" wrapText="1" readingOrder="2"/>
    </xf>
    <xf numFmtId="3" fontId="13" fillId="2" borderId="1" xfId="0" applyNumberFormat="1" applyFont="1" applyFill="1" applyBorder="1" applyAlignment="1" applyProtection="1">
      <alignment horizontal="center" vertical="center" wrapText="1" readingOrder="2"/>
    </xf>
    <xf numFmtId="3" fontId="13" fillId="3" borderId="5" xfId="0" applyNumberFormat="1" applyFont="1" applyFill="1" applyBorder="1" applyAlignment="1" applyProtection="1">
      <alignment vertical="center" wrapText="1" readingOrder="2"/>
    </xf>
    <xf numFmtId="3" fontId="13" fillId="0" borderId="30" xfId="1" applyNumberFormat="1" applyFont="1" applyFill="1" applyBorder="1" applyAlignment="1">
      <alignment horizontal="center" vertical="center" wrapText="1" readingOrder="2"/>
    </xf>
    <xf numFmtId="3" fontId="24" fillId="3" borderId="1" xfId="0" applyNumberFormat="1" applyFont="1" applyFill="1" applyBorder="1" applyAlignment="1" applyProtection="1">
      <alignment horizontal="center" vertical="center" wrapText="1" readingOrder="2"/>
    </xf>
    <xf numFmtId="0" fontId="18" fillId="3" borderId="0" xfId="0" applyNumberFormat="1" applyFont="1" applyFill="1" applyBorder="1" applyAlignment="1" applyProtection="1">
      <alignment horizontal="right" vertical="top" wrapText="1"/>
    </xf>
    <xf numFmtId="0" fontId="18" fillId="3" borderId="0" xfId="0" applyNumberFormat="1" applyFont="1" applyFill="1" applyBorder="1" applyAlignment="1" applyProtection="1">
      <alignment horizontal="center" vertical="top" wrapText="1"/>
    </xf>
    <xf numFmtId="3" fontId="13" fillId="4" borderId="1" xfId="0" applyNumberFormat="1" applyFont="1" applyFill="1" applyBorder="1" applyAlignment="1" applyProtection="1">
      <alignment horizontal="center" vertical="center" wrapText="1" readingOrder="2"/>
    </xf>
    <xf numFmtId="3" fontId="13" fillId="2" borderId="1" xfId="0" applyNumberFormat="1" applyFont="1" applyFill="1" applyBorder="1" applyAlignment="1" applyProtection="1">
      <alignment horizontal="center" vertical="center" wrapText="1" readingOrder="2"/>
    </xf>
    <xf numFmtId="3" fontId="11" fillId="3" borderId="1" xfId="0" applyNumberFormat="1" applyFont="1" applyFill="1" applyBorder="1" applyAlignment="1" applyProtection="1">
      <alignment horizontal="center" vertical="center" wrapText="1" readingOrder="2"/>
    </xf>
    <xf numFmtId="3" fontId="13" fillId="2" borderId="1" xfId="0" applyNumberFormat="1" applyFont="1" applyFill="1" applyBorder="1" applyAlignment="1" applyProtection="1">
      <alignment horizontal="center" vertical="center" wrapText="1" readingOrder="2"/>
    </xf>
    <xf numFmtId="3" fontId="13" fillId="3" borderId="4" xfId="0" applyNumberFormat="1" applyFont="1" applyFill="1" applyBorder="1" applyAlignment="1" applyProtection="1">
      <alignment horizontal="center" vertical="center" wrapText="1" readingOrder="2"/>
    </xf>
    <xf numFmtId="3" fontId="13" fillId="4" borderId="1" xfId="0" applyNumberFormat="1" applyFont="1" applyFill="1" applyBorder="1" applyAlignment="1" applyProtection="1">
      <alignment horizontal="center" vertical="center" wrapText="1" readingOrder="2"/>
    </xf>
    <xf numFmtId="3" fontId="6" fillId="7" borderId="1" xfId="0" applyNumberFormat="1" applyFont="1" applyFill="1" applyBorder="1" applyAlignment="1">
      <alignment horizontal="center" vertical="center" wrapText="1" readingOrder="2"/>
    </xf>
    <xf numFmtId="3" fontId="22" fillId="0" borderId="6" xfId="0" applyNumberFormat="1" applyFont="1" applyBorder="1" applyAlignment="1">
      <alignment horizontal="center" vertical="center" wrapText="1" readingOrder="2"/>
    </xf>
    <xf numFmtId="3" fontId="6" fillId="10" borderId="1" xfId="0" applyNumberFormat="1" applyFont="1" applyFill="1" applyBorder="1" applyAlignment="1">
      <alignment horizontal="center" vertical="center" wrapText="1" readingOrder="2"/>
    </xf>
    <xf numFmtId="3" fontId="11" fillId="0" borderId="11" xfId="1" applyNumberFormat="1" applyFont="1" applyFill="1" applyBorder="1" applyAlignment="1">
      <alignment horizontal="center" vertical="center" wrapText="1" readingOrder="2"/>
    </xf>
    <xf numFmtId="3" fontId="13" fillId="4" borderId="0" xfId="0" applyNumberFormat="1" applyFont="1" applyFill="1" applyBorder="1" applyAlignment="1" applyProtection="1">
      <alignment horizontal="center" vertical="center" wrapText="1" readingOrder="2"/>
    </xf>
    <xf numFmtId="3" fontId="25" fillId="3" borderId="1" xfId="0" applyNumberFormat="1" applyFont="1" applyFill="1" applyBorder="1" applyAlignment="1" applyProtection="1">
      <alignment horizontal="center" vertical="center" wrapText="1" readingOrder="2"/>
    </xf>
    <xf numFmtId="3" fontId="13" fillId="2" borderId="1" xfId="0" applyNumberFormat="1" applyFont="1" applyFill="1" applyBorder="1" applyAlignment="1" applyProtection="1">
      <alignment horizontal="center" vertical="center" wrapText="1" readingOrder="2"/>
    </xf>
    <xf numFmtId="3" fontId="13" fillId="4" borderId="1" xfId="0" applyNumberFormat="1" applyFont="1" applyFill="1" applyBorder="1" applyAlignment="1" applyProtection="1">
      <alignment horizontal="center" vertical="center" wrapText="1" readingOrder="2"/>
    </xf>
    <xf numFmtId="3" fontId="13" fillId="3" borderId="0" xfId="0" applyNumberFormat="1" applyFont="1" applyFill="1" applyBorder="1" applyAlignment="1" applyProtection="1">
      <alignment vertical="center" wrapText="1" readingOrder="2"/>
    </xf>
    <xf numFmtId="0" fontId="26" fillId="3" borderId="0" xfId="0" applyNumberFormat="1" applyFont="1" applyFill="1" applyBorder="1" applyAlignment="1" applyProtection="1">
      <alignment horizontal="center" vertical="center" wrapText="1" readingOrder="2"/>
    </xf>
    <xf numFmtId="0" fontId="19" fillId="3" borderId="0" xfId="0" applyNumberFormat="1" applyFont="1" applyFill="1" applyBorder="1" applyAlignment="1" applyProtection="1">
      <alignment horizontal="center" vertical="center" wrapText="1" readingOrder="2"/>
    </xf>
    <xf numFmtId="3" fontId="19" fillId="3" borderId="1" xfId="0" applyNumberFormat="1" applyFont="1" applyFill="1" applyBorder="1" applyAlignment="1" applyProtection="1">
      <alignment horizontal="center" vertical="center" wrapText="1" readingOrder="2"/>
    </xf>
    <xf numFmtId="3" fontId="19" fillId="5" borderId="1" xfId="0" applyNumberFormat="1" applyFont="1" applyFill="1" applyBorder="1" applyAlignment="1" applyProtection="1">
      <alignment horizontal="center" vertical="center" wrapText="1" readingOrder="2"/>
    </xf>
    <xf numFmtId="3" fontId="19" fillId="4" borderId="1" xfId="0" applyNumberFormat="1" applyFont="1" applyFill="1" applyBorder="1" applyAlignment="1" applyProtection="1">
      <alignment horizontal="center" vertical="center" wrapText="1" readingOrder="2"/>
    </xf>
    <xf numFmtId="0" fontId="19" fillId="11" borderId="0" xfId="0" applyNumberFormat="1" applyFont="1" applyFill="1" applyBorder="1" applyAlignment="1" applyProtection="1">
      <alignment horizontal="center" vertical="center" wrapText="1" readingOrder="2"/>
    </xf>
    <xf numFmtId="3" fontId="19" fillId="3" borderId="0" xfId="0" applyNumberFormat="1" applyFont="1" applyFill="1" applyBorder="1" applyAlignment="1" applyProtection="1">
      <alignment horizontal="center" vertical="center" wrapText="1" readingOrder="2"/>
    </xf>
    <xf numFmtId="0" fontId="19" fillId="4" borderId="1" xfId="0" applyNumberFormat="1" applyFont="1" applyFill="1" applyBorder="1" applyAlignment="1" applyProtection="1">
      <alignment horizontal="center" vertical="center" wrapText="1" readingOrder="2"/>
    </xf>
    <xf numFmtId="0" fontId="26" fillId="11" borderId="0" xfId="0" applyNumberFormat="1" applyFont="1" applyFill="1" applyBorder="1" applyAlignment="1" applyProtection="1">
      <alignment horizontal="center" vertical="center" wrapText="1" readingOrder="2"/>
    </xf>
    <xf numFmtId="3" fontId="26" fillId="3" borderId="0" xfId="0" applyNumberFormat="1" applyFont="1" applyFill="1" applyBorder="1" applyAlignment="1" applyProtection="1">
      <alignment horizontal="center" vertical="center" wrapText="1" readingOrder="2"/>
    </xf>
    <xf numFmtId="3" fontId="19" fillId="14" borderId="1" xfId="0" applyNumberFormat="1" applyFont="1" applyFill="1" applyBorder="1" applyAlignment="1" applyProtection="1">
      <alignment horizontal="center" vertical="center" wrapText="1" readingOrder="2"/>
    </xf>
    <xf numFmtId="3" fontId="19" fillId="2" borderId="1" xfId="0" applyNumberFormat="1" applyFont="1" applyFill="1" applyBorder="1" applyAlignment="1" applyProtection="1">
      <alignment horizontal="center" vertical="center" wrapText="1" readingOrder="2"/>
    </xf>
    <xf numFmtId="3" fontId="13" fillId="2" borderId="1" xfId="0" applyNumberFormat="1" applyFont="1" applyFill="1" applyBorder="1" applyAlignment="1" applyProtection="1">
      <alignment horizontal="center" vertical="center" wrapText="1" readingOrder="2"/>
    </xf>
    <xf numFmtId="3" fontId="13" fillId="4" borderId="1" xfId="0" applyNumberFormat="1" applyFont="1" applyFill="1" applyBorder="1" applyAlignment="1" applyProtection="1">
      <alignment horizontal="center" vertical="center" wrapText="1" readingOrder="2"/>
    </xf>
    <xf numFmtId="3" fontId="13" fillId="4" borderId="6" xfId="0" applyNumberFormat="1" applyFont="1" applyFill="1" applyBorder="1" applyAlignment="1" applyProtection="1">
      <alignment horizontal="center" vertical="center" wrapText="1" readingOrder="2"/>
    </xf>
    <xf numFmtId="3" fontId="13" fillId="2" borderId="1" xfId="0" applyNumberFormat="1" applyFont="1" applyFill="1" applyBorder="1" applyAlignment="1" applyProtection="1">
      <alignment horizontal="center" vertical="center" wrapText="1" readingOrder="2"/>
    </xf>
    <xf numFmtId="3" fontId="13" fillId="4" borderId="1" xfId="0" applyNumberFormat="1" applyFont="1" applyFill="1" applyBorder="1" applyAlignment="1" applyProtection="1">
      <alignment horizontal="center" vertical="center" wrapText="1" readingOrder="2"/>
    </xf>
    <xf numFmtId="3" fontId="27" fillId="3" borderId="1" xfId="0" applyNumberFormat="1" applyFont="1" applyFill="1" applyBorder="1" applyAlignment="1" applyProtection="1">
      <alignment horizontal="center" vertical="center" wrapText="1" readingOrder="2"/>
    </xf>
    <xf numFmtId="0" fontId="28" fillId="0" borderId="0" xfId="0" applyFont="1"/>
    <xf numFmtId="3" fontId="13" fillId="2" borderId="1" xfId="0" applyNumberFormat="1" applyFont="1" applyFill="1" applyBorder="1" applyAlignment="1" applyProtection="1">
      <alignment horizontal="center" vertical="center" wrapText="1" readingOrder="2"/>
    </xf>
    <xf numFmtId="3" fontId="13" fillId="4" borderId="1" xfId="0" applyNumberFormat="1" applyFont="1" applyFill="1" applyBorder="1" applyAlignment="1" applyProtection="1">
      <alignment horizontal="center" vertical="center" wrapText="1" readingOrder="2"/>
    </xf>
    <xf numFmtId="3" fontId="13" fillId="3" borderId="6" xfId="0" applyNumberFormat="1" applyFont="1" applyFill="1" applyBorder="1" applyAlignment="1" applyProtection="1">
      <alignment horizontal="center" vertical="center" wrapText="1" readingOrder="2"/>
    </xf>
    <xf numFmtId="3" fontId="13" fillId="3" borderId="17" xfId="0" applyNumberFormat="1" applyFont="1" applyFill="1" applyBorder="1" applyAlignment="1" applyProtection="1">
      <alignment vertical="center" wrapText="1" readingOrder="2"/>
    </xf>
    <xf numFmtId="3" fontId="13" fillId="3" borderId="0" xfId="0" applyNumberFormat="1" applyFont="1" applyFill="1" applyBorder="1" applyAlignment="1" applyProtection="1">
      <alignment horizontal="center" vertical="center" wrapText="1" readingOrder="2"/>
    </xf>
    <xf numFmtId="3" fontId="13" fillId="3" borderId="0" xfId="0" applyNumberFormat="1" applyFont="1" applyFill="1" applyBorder="1" applyAlignment="1" applyProtection="1">
      <alignment horizontal="center" vertical="center" wrapText="1" readingOrder="2"/>
    </xf>
    <xf numFmtId="3" fontId="13" fillId="3" borderId="5" xfId="0" applyNumberFormat="1" applyFont="1" applyFill="1" applyBorder="1" applyAlignment="1" applyProtection="1">
      <alignment horizontal="center" vertical="center" wrapText="1" readingOrder="2"/>
    </xf>
    <xf numFmtId="3" fontId="25" fillId="3" borderId="6" xfId="0" applyNumberFormat="1" applyFont="1" applyFill="1" applyBorder="1" applyAlignment="1" applyProtection="1">
      <alignment horizontal="center" vertical="center" wrapText="1" readingOrder="2"/>
    </xf>
    <xf numFmtId="3" fontId="11" fillId="3" borderId="6" xfId="0" applyNumberFormat="1" applyFont="1" applyFill="1" applyBorder="1" applyAlignment="1" applyProtection="1">
      <alignment horizontal="center" vertical="center" wrapText="1" readingOrder="2"/>
    </xf>
    <xf numFmtId="3" fontId="13" fillId="2" borderId="9" xfId="0" applyNumberFormat="1" applyFont="1" applyFill="1" applyBorder="1" applyAlignment="1" applyProtection="1">
      <alignment horizontal="center" vertical="center" wrapText="1" readingOrder="2"/>
    </xf>
    <xf numFmtId="3" fontId="13" fillId="2" borderId="10" xfId="0" applyNumberFormat="1" applyFont="1" applyFill="1" applyBorder="1" applyAlignment="1" applyProtection="1">
      <alignment horizontal="center" vertical="center" wrapText="1" readingOrder="2"/>
    </xf>
    <xf numFmtId="3" fontId="13" fillId="3" borderId="12" xfId="0" applyNumberFormat="1" applyFont="1" applyFill="1" applyBorder="1" applyAlignment="1" applyProtection="1">
      <alignment horizontal="center" vertical="center" wrapText="1" readingOrder="2"/>
    </xf>
    <xf numFmtId="3" fontId="13" fillId="3" borderId="16" xfId="0" applyNumberFormat="1" applyFont="1" applyFill="1" applyBorder="1" applyAlignment="1" applyProtection="1">
      <alignment horizontal="center" vertical="center" wrapText="1" readingOrder="2"/>
    </xf>
    <xf numFmtId="3" fontId="13" fillId="4" borderId="14" xfId="0" applyNumberFormat="1" applyFont="1" applyFill="1" applyBorder="1" applyAlignment="1" applyProtection="1">
      <alignment horizontal="center" vertical="center" wrapText="1" readingOrder="2"/>
    </xf>
    <xf numFmtId="3" fontId="13" fillId="4" borderId="15" xfId="0" applyNumberFormat="1" applyFont="1" applyFill="1" applyBorder="1" applyAlignment="1" applyProtection="1">
      <alignment horizontal="center" vertical="center" wrapText="1" readingOrder="2"/>
    </xf>
    <xf numFmtId="3" fontId="13" fillId="2" borderId="1" xfId="0" applyNumberFormat="1" applyFont="1" applyFill="1" applyBorder="1" applyAlignment="1" applyProtection="1">
      <alignment horizontal="center" vertical="center" wrapText="1" readingOrder="2"/>
    </xf>
    <xf numFmtId="3" fontId="13" fillId="4" borderId="1" xfId="0" applyNumberFormat="1" applyFont="1" applyFill="1" applyBorder="1" applyAlignment="1" applyProtection="1">
      <alignment horizontal="center" vertical="center" wrapText="1" readingOrder="2"/>
    </xf>
    <xf numFmtId="3" fontId="13" fillId="3" borderId="0" xfId="0" applyNumberFormat="1" applyFont="1" applyFill="1" applyBorder="1" applyAlignment="1" applyProtection="1">
      <alignment horizontal="center" vertical="center" wrapText="1" readingOrder="2"/>
    </xf>
    <xf numFmtId="3" fontId="13" fillId="2" borderId="1" xfId="0" applyNumberFormat="1" applyFont="1" applyFill="1" applyBorder="1" applyAlignment="1" applyProtection="1">
      <alignment horizontal="center" vertical="center" wrapText="1" readingOrder="2"/>
    </xf>
    <xf numFmtId="3" fontId="13" fillId="4" borderId="1" xfId="0" applyNumberFormat="1" applyFont="1" applyFill="1" applyBorder="1" applyAlignment="1" applyProtection="1">
      <alignment horizontal="center" vertical="center" wrapText="1" readingOrder="2"/>
    </xf>
    <xf numFmtId="3" fontId="13" fillId="3" borderId="0" xfId="0" applyNumberFormat="1" applyFont="1" applyFill="1" applyBorder="1" applyAlignment="1" applyProtection="1">
      <alignment horizontal="center" vertical="center" wrapText="1" readingOrder="2"/>
    </xf>
    <xf numFmtId="3" fontId="25" fillId="0" borderId="11" xfId="1" applyNumberFormat="1" applyFont="1" applyFill="1" applyBorder="1" applyAlignment="1">
      <alignment horizontal="center" vertical="center" wrapText="1" readingOrder="2"/>
    </xf>
    <xf numFmtId="3" fontId="25" fillId="0" borderId="30" xfId="1" applyNumberFormat="1" applyFont="1" applyFill="1" applyBorder="1" applyAlignment="1">
      <alignment horizontal="center" vertical="center" wrapText="1" readingOrder="2"/>
    </xf>
    <xf numFmtId="3" fontId="12" fillId="3" borderId="1" xfId="0" applyNumberFormat="1" applyFont="1" applyFill="1" applyBorder="1" applyAlignment="1" applyProtection="1">
      <alignment horizontal="center" vertical="center" wrapText="1" readingOrder="2"/>
    </xf>
    <xf numFmtId="3" fontId="14" fillId="4" borderId="1" xfId="0" applyNumberFormat="1" applyFont="1" applyFill="1" applyBorder="1" applyAlignment="1" applyProtection="1">
      <alignment horizontal="center" vertical="center" wrapText="1" readingOrder="2"/>
    </xf>
    <xf numFmtId="3" fontId="14" fillId="3" borderId="0" xfId="0" applyNumberFormat="1" applyFont="1" applyFill="1" applyBorder="1" applyAlignment="1" applyProtection="1">
      <alignment horizontal="center" vertical="center" wrapText="1" readingOrder="2"/>
    </xf>
    <xf numFmtId="3" fontId="30" fillId="3" borderId="1" xfId="0" applyNumberFormat="1" applyFont="1" applyFill="1" applyBorder="1" applyAlignment="1" applyProtection="1">
      <alignment horizontal="center" vertical="center" wrapText="1" readingOrder="2"/>
    </xf>
    <xf numFmtId="3" fontId="14" fillId="3" borderId="17" xfId="0" applyNumberFormat="1" applyFont="1" applyFill="1" applyBorder="1" applyAlignment="1" applyProtection="1">
      <alignment horizontal="center" vertical="center" wrapText="1" readingOrder="2"/>
    </xf>
    <xf numFmtId="3" fontId="14" fillId="3" borderId="6" xfId="0" applyNumberFormat="1" applyFont="1" applyFill="1" applyBorder="1" applyAlignment="1" applyProtection="1">
      <alignment horizontal="center" vertical="center" wrapText="1" readingOrder="2"/>
    </xf>
    <xf numFmtId="3" fontId="14" fillId="0" borderId="11" xfId="1" applyNumberFormat="1" applyFont="1" applyFill="1" applyBorder="1" applyAlignment="1">
      <alignment horizontal="center" vertical="center" wrapText="1" readingOrder="2"/>
    </xf>
    <xf numFmtId="3" fontId="14" fillId="3" borderId="4" xfId="0" applyNumberFormat="1" applyFont="1" applyFill="1" applyBorder="1" applyAlignment="1" applyProtection="1">
      <alignment horizontal="center" vertical="center" wrapText="1" readingOrder="2"/>
    </xf>
    <xf numFmtId="3" fontId="14" fillId="0" borderId="6" xfId="1" applyNumberFormat="1" applyFont="1" applyFill="1" applyBorder="1" applyAlignment="1">
      <alignment horizontal="center" vertical="center" wrapText="1" readingOrder="2"/>
    </xf>
    <xf numFmtId="3" fontId="14" fillId="3" borderId="3" xfId="0" applyNumberFormat="1" applyFont="1" applyFill="1" applyBorder="1" applyAlignment="1" applyProtection="1">
      <alignment horizontal="center" vertical="center" wrapText="1" readingOrder="2"/>
    </xf>
    <xf numFmtId="3" fontId="32" fillId="0" borderId="6" xfId="0" applyNumberFormat="1" applyFont="1" applyBorder="1" applyAlignment="1">
      <alignment horizontal="center" vertical="center" wrapText="1" readingOrder="2"/>
    </xf>
    <xf numFmtId="0" fontId="19" fillId="2" borderId="1" xfId="0" applyNumberFormat="1" applyFont="1" applyFill="1" applyBorder="1" applyAlignment="1" applyProtection="1">
      <alignment horizontal="center" vertical="center" wrapText="1" readingOrder="2"/>
    </xf>
    <xf numFmtId="3" fontId="13" fillId="3" borderId="0" xfId="0" applyNumberFormat="1" applyFont="1" applyFill="1" applyBorder="1" applyAlignment="1" applyProtection="1">
      <alignment horizontal="center" vertical="center" wrapText="1" readingOrder="2"/>
    </xf>
    <xf numFmtId="3" fontId="13" fillId="3" borderId="16" xfId="0" applyNumberFormat="1" applyFont="1" applyFill="1" applyBorder="1" applyAlignment="1" applyProtection="1">
      <alignment horizontal="center" vertical="center" wrapText="1" readingOrder="2"/>
    </xf>
    <xf numFmtId="3" fontId="19" fillId="3" borderId="5" xfId="0" applyNumberFormat="1" applyFont="1" applyFill="1" applyBorder="1" applyAlignment="1" applyProtection="1">
      <alignment horizontal="center" vertical="center" wrapText="1" readingOrder="2"/>
    </xf>
    <xf numFmtId="3" fontId="19" fillId="13" borderId="1" xfId="0" applyNumberFormat="1" applyFont="1" applyFill="1" applyBorder="1" applyAlignment="1" applyProtection="1">
      <alignment horizontal="center" vertical="center" wrapText="1" readingOrder="2"/>
    </xf>
    <xf numFmtId="0" fontId="34" fillId="3" borderId="0" xfId="0" applyNumberFormat="1" applyFont="1" applyFill="1" applyBorder="1" applyAlignment="1" applyProtection="1">
      <alignment horizontal="center" vertical="center" wrapText="1" readingOrder="2"/>
    </xf>
    <xf numFmtId="0" fontId="21" fillId="2" borderId="1" xfId="0" applyNumberFormat="1" applyFont="1" applyFill="1" applyBorder="1" applyAlignment="1" applyProtection="1">
      <alignment horizontal="center" vertical="center" wrapText="1" readingOrder="2"/>
    </xf>
    <xf numFmtId="3" fontId="21" fillId="2" borderId="1" xfId="0" applyNumberFormat="1" applyFont="1" applyFill="1" applyBorder="1" applyAlignment="1" applyProtection="1">
      <alignment horizontal="center" vertical="center" wrapText="1" readingOrder="2"/>
    </xf>
    <xf numFmtId="0" fontId="21" fillId="11" borderId="3" xfId="0" applyNumberFormat="1" applyFont="1" applyFill="1" applyBorder="1" applyAlignment="1" applyProtection="1">
      <alignment horizontal="center" vertical="center" wrapText="1" readingOrder="2"/>
    </xf>
    <xf numFmtId="3" fontId="21" fillId="3" borderId="1" xfId="0" applyNumberFormat="1" applyFont="1" applyFill="1" applyBorder="1" applyAlignment="1" applyProtection="1">
      <alignment horizontal="center" vertical="center" wrapText="1" readingOrder="2"/>
    </xf>
    <xf numFmtId="0" fontId="21" fillId="4" borderId="1" xfId="0" applyNumberFormat="1" applyFont="1" applyFill="1" applyBorder="1" applyAlignment="1" applyProtection="1">
      <alignment horizontal="center" vertical="center" wrapText="1" readingOrder="2"/>
    </xf>
    <xf numFmtId="3" fontId="21" fillId="4" borderId="1" xfId="0" applyNumberFormat="1" applyFont="1" applyFill="1" applyBorder="1" applyAlignment="1" applyProtection="1">
      <alignment horizontal="center" vertical="center" wrapText="1" readingOrder="2"/>
    </xf>
    <xf numFmtId="0" fontId="21" fillId="11" borderId="5" xfId="0" applyNumberFormat="1" applyFont="1" applyFill="1" applyBorder="1" applyAlignment="1" applyProtection="1">
      <alignment horizontal="center" vertical="center" wrapText="1" readingOrder="2"/>
    </xf>
    <xf numFmtId="0" fontId="21" fillId="11" borderId="1" xfId="0" applyNumberFormat="1" applyFont="1" applyFill="1" applyBorder="1" applyAlignment="1" applyProtection="1">
      <alignment horizontal="center" vertical="center" wrapText="1" readingOrder="2"/>
    </xf>
    <xf numFmtId="3" fontId="21" fillId="13" borderId="1" xfId="0" applyNumberFormat="1" applyFont="1" applyFill="1" applyBorder="1" applyAlignment="1" applyProtection="1">
      <alignment horizontal="center" vertical="center" wrapText="1" readingOrder="2"/>
    </xf>
    <xf numFmtId="0" fontId="34" fillId="11" borderId="0" xfId="0" applyNumberFormat="1" applyFont="1" applyFill="1" applyBorder="1" applyAlignment="1" applyProtection="1">
      <alignment horizontal="center" vertical="center" wrapText="1" readingOrder="2"/>
    </xf>
    <xf numFmtId="3" fontId="34" fillId="3" borderId="0" xfId="0" applyNumberFormat="1" applyFont="1" applyFill="1" applyBorder="1" applyAlignment="1" applyProtection="1">
      <alignment horizontal="center" vertical="center" wrapText="1" readingOrder="2"/>
    </xf>
    <xf numFmtId="3" fontId="21" fillId="14" borderId="1" xfId="0" applyNumberFormat="1" applyFont="1" applyFill="1" applyBorder="1" applyAlignment="1" applyProtection="1">
      <alignment horizontal="center" vertical="center" wrapText="1" readingOrder="2"/>
    </xf>
    <xf numFmtId="0" fontId="20" fillId="11" borderId="0" xfId="0" applyNumberFormat="1" applyFont="1" applyFill="1" applyBorder="1" applyAlignment="1" applyProtection="1">
      <alignment horizontal="center" vertical="center" wrapText="1" readingOrder="2"/>
    </xf>
    <xf numFmtId="3" fontId="20" fillId="3" borderId="0" xfId="0" applyNumberFormat="1" applyFont="1" applyFill="1" applyBorder="1" applyAlignment="1" applyProtection="1">
      <alignment horizontal="center" vertical="center" wrapText="1" readingOrder="2"/>
    </xf>
    <xf numFmtId="0" fontId="20" fillId="3" borderId="0" xfId="0" applyNumberFormat="1" applyFont="1" applyFill="1" applyBorder="1" applyAlignment="1" applyProtection="1">
      <alignment horizontal="center" vertical="center" wrapText="1" readingOrder="2"/>
    </xf>
    <xf numFmtId="3" fontId="35" fillId="3" borderId="1" xfId="0" applyNumberFormat="1" applyFont="1" applyFill="1" applyBorder="1" applyAlignment="1" applyProtection="1">
      <alignment horizontal="center" vertical="center" wrapText="1" readingOrder="2"/>
    </xf>
    <xf numFmtId="0" fontId="21" fillId="11" borderId="3" xfId="0" applyNumberFormat="1" applyFont="1" applyFill="1" applyBorder="1" applyAlignment="1" applyProtection="1">
      <alignment horizontal="center" vertical="center" wrapText="1" readingOrder="2"/>
    </xf>
    <xf numFmtId="0" fontId="21" fillId="4" borderId="1" xfId="0" applyNumberFormat="1" applyFont="1" applyFill="1" applyBorder="1" applyAlignment="1" applyProtection="1">
      <alignment horizontal="center" vertical="center" wrapText="1" readingOrder="2"/>
    </xf>
    <xf numFmtId="0" fontId="21" fillId="2" borderId="1" xfId="0" applyNumberFormat="1" applyFont="1" applyFill="1" applyBorder="1" applyAlignment="1" applyProtection="1">
      <alignment horizontal="center" vertical="center" wrapText="1" readingOrder="2"/>
    </xf>
    <xf numFmtId="3" fontId="21" fillId="4" borderId="3" xfId="0" applyNumberFormat="1" applyFont="1" applyFill="1" applyBorder="1" applyAlignment="1" applyProtection="1">
      <alignment horizontal="center" vertical="center" wrapText="1" readingOrder="2"/>
    </xf>
    <xf numFmtId="3" fontId="21" fillId="13" borderId="5" xfId="0" applyNumberFormat="1" applyFont="1" applyFill="1" applyBorder="1" applyAlignment="1" applyProtection="1">
      <alignment horizontal="center" vertical="center" wrapText="1" readingOrder="2"/>
    </xf>
    <xf numFmtId="3" fontId="21" fillId="3" borderId="9" xfId="0" applyNumberFormat="1" applyFont="1" applyFill="1" applyBorder="1" applyAlignment="1" applyProtection="1">
      <alignment horizontal="center" vertical="center" wrapText="1" readingOrder="2"/>
    </xf>
    <xf numFmtId="3" fontId="21" fillId="4" borderId="14" xfId="0" applyNumberFormat="1" applyFont="1" applyFill="1" applyBorder="1" applyAlignment="1" applyProtection="1">
      <alignment horizontal="center" vertical="center" wrapText="1" readingOrder="2"/>
    </xf>
    <xf numFmtId="0" fontId="36" fillId="11" borderId="3" xfId="0" applyNumberFormat="1" applyFont="1" applyFill="1" applyBorder="1" applyAlignment="1" applyProtection="1">
      <alignment horizontal="center" vertical="center" wrapText="1" readingOrder="2"/>
    </xf>
    <xf numFmtId="0" fontId="36" fillId="4" borderId="1" xfId="0" applyNumberFormat="1" applyFont="1" applyFill="1" applyBorder="1" applyAlignment="1" applyProtection="1">
      <alignment horizontal="center" vertical="center" wrapText="1" readingOrder="2"/>
    </xf>
    <xf numFmtId="0" fontId="36" fillId="11" borderId="5" xfId="0" applyNumberFormat="1" applyFont="1" applyFill="1" applyBorder="1" applyAlignment="1" applyProtection="1">
      <alignment horizontal="center" vertical="center" wrapText="1" readingOrder="2"/>
    </xf>
    <xf numFmtId="0" fontId="36" fillId="11" borderId="1" xfId="0" applyNumberFormat="1" applyFont="1" applyFill="1" applyBorder="1" applyAlignment="1" applyProtection="1">
      <alignment horizontal="center" vertical="center" wrapText="1" readingOrder="2"/>
    </xf>
    <xf numFmtId="0" fontId="36" fillId="11" borderId="9" xfId="0" applyNumberFormat="1" applyFont="1" applyFill="1" applyBorder="1" applyAlignment="1" applyProtection="1">
      <alignment horizontal="center" vertical="center" wrapText="1" readingOrder="2"/>
    </xf>
    <xf numFmtId="0" fontId="37" fillId="11" borderId="0" xfId="0" applyNumberFormat="1" applyFont="1" applyFill="1" applyBorder="1" applyAlignment="1" applyProtection="1">
      <alignment horizontal="center" vertical="center" wrapText="1" readingOrder="2"/>
    </xf>
    <xf numFmtId="0" fontId="38" fillId="11" borderId="0" xfId="0" applyNumberFormat="1" applyFont="1" applyFill="1" applyBorder="1" applyAlignment="1" applyProtection="1">
      <alignment horizontal="center" vertical="center" wrapText="1" readingOrder="2"/>
    </xf>
    <xf numFmtId="3" fontId="21" fillId="11" borderId="1" xfId="0" applyNumberFormat="1" applyFont="1" applyFill="1" applyBorder="1" applyAlignment="1" applyProtection="1">
      <alignment horizontal="center" vertical="center" wrapText="1" readingOrder="2"/>
    </xf>
    <xf numFmtId="3" fontId="20" fillId="11" borderId="0" xfId="0" applyNumberFormat="1" applyFont="1" applyFill="1" applyBorder="1" applyAlignment="1" applyProtection="1">
      <alignment horizontal="center" vertical="center" wrapText="1" readingOrder="2"/>
    </xf>
    <xf numFmtId="3" fontId="34" fillId="11" borderId="0" xfId="0" applyNumberFormat="1" applyFont="1" applyFill="1" applyBorder="1" applyAlignment="1" applyProtection="1">
      <alignment horizontal="center" vertical="center" wrapText="1" readingOrder="2"/>
    </xf>
    <xf numFmtId="3" fontId="12" fillId="4" borderId="1" xfId="0" applyNumberFormat="1" applyFont="1" applyFill="1" applyBorder="1" applyAlignment="1" applyProtection="1">
      <alignment horizontal="center" vertical="center" wrapText="1" readingOrder="2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 wrapText="1" readingOrder="2"/>
    </xf>
    <xf numFmtId="3" fontId="25" fillId="15" borderId="1" xfId="0" applyNumberFormat="1" applyFont="1" applyFill="1" applyBorder="1" applyAlignment="1">
      <alignment horizontal="center" vertical="center" wrapText="1" readingOrder="2"/>
    </xf>
    <xf numFmtId="3" fontId="16" fillId="0" borderId="8" xfId="0" applyNumberFormat="1" applyFont="1" applyBorder="1" applyAlignment="1">
      <alignment horizontal="center" vertical="center" wrapText="1" readingOrder="2"/>
    </xf>
    <xf numFmtId="3" fontId="16" fillId="0" borderId="9" xfId="0" applyNumberFormat="1" applyFont="1" applyBorder="1" applyAlignment="1">
      <alignment horizontal="center" vertical="center" wrapText="1" readingOrder="2"/>
    </xf>
    <xf numFmtId="3" fontId="16" fillId="0" borderId="10" xfId="0" applyNumberFormat="1" applyFont="1" applyBorder="1" applyAlignment="1">
      <alignment horizontal="center" vertical="center" wrapText="1" readingOrder="2"/>
    </xf>
    <xf numFmtId="3" fontId="41" fillId="6" borderId="1" xfId="0" applyNumberFormat="1" applyFont="1" applyFill="1" applyBorder="1" applyAlignment="1">
      <alignment horizontal="center" vertical="center" wrapText="1"/>
    </xf>
    <xf numFmtId="3" fontId="41" fillId="15" borderId="1" xfId="0" applyNumberFormat="1" applyFont="1" applyFill="1" applyBorder="1" applyAlignment="1">
      <alignment horizontal="center" vertical="center" wrapText="1" readingOrder="2"/>
    </xf>
    <xf numFmtId="3" fontId="41" fillId="6" borderId="1" xfId="0" applyNumberFormat="1" applyFont="1" applyFill="1" applyBorder="1" applyAlignment="1">
      <alignment horizontal="center" vertical="center" wrapText="1" readingOrder="2"/>
    </xf>
    <xf numFmtId="3" fontId="25" fillId="15" borderId="12" xfId="0" applyNumberFormat="1" applyFont="1" applyFill="1" applyBorder="1" applyAlignment="1">
      <alignment horizontal="center" vertical="center" wrapText="1" readingOrder="2"/>
    </xf>
    <xf numFmtId="3" fontId="16" fillId="0" borderId="11" xfId="0" applyNumberFormat="1" applyFont="1" applyBorder="1" applyAlignment="1">
      <alignment horizontal="center" vertical="center" wrapText="1" readingOrder="2"/>
    </xf>
    <xf numFmtId="3" fontId="16" fillId="0" borderId="1" xfId="0" applyNumberFormat="1" applyFont="1" applyBorder="1" applyAlignment="1">
      <alignment horizontal="center" vertical="center" wrapText="1" readingOrder="2"/>
    </xf>
    <xf numFmtId="3" fontId="16" fillId="0" borderId="12" xfId="0" applyNumberFormat="1" applyFont="1" applyBorder="1" applyAlignment="1">
      <alignment horizontal="center" vertical="center" wrapText="1" readingOrder="2"/>
    </xf>
    <xf numFmtId="3" fontId="41" fillId="0" borderId="1" xfId="0" applyNumberFormat="1" applyFont="1" applyBorder="1" applyAlignment="1">
      <alignment horizontal="center" vertical="center" wrapText="1"/>
    </xf>
    <xf numFmtId="3" fontId="41" fillId="7" borderId="1" xfId="0" applyNumberFormat="1" applyFont="1" applyFill="1" applyBorder="1" applyAlignment="1">
      <alignment horizontal="center" vertical="center" wrapText="1"/>
    </xf>
    <xf numFmtId="3" fontId="25" fillId="7" borderId="1" xfId="0" applyNumberFormat="1" applyFont="1" applyFill="1" applyBorder="1" applyAlignment="1">
      <alignment horizontal="center" vertical="center" wrapText="1"/>
    </xf>
    <xf numFmtId="3" fontId="25" fillId="7" borderId="12" xfId="0" applyNumberFormat="1" applyFont="1" applyFill="1" applyBorder="1" applyAlignment="1">
      <alignment horizontal="center" vertical="center" wrapText="1"/>
    </xf>
    <xf numFmtId="3" fontId="25" fillId="7" borderId="11" xfId="0" applyNumberFormat="1" applyFont="1" applyFill="1" applyBorder="1" applyAlignment="1">
      <alignment horizontal="center" vertical="center" wrapText="1"/>
    </xf>
    <xf numFmtId="3" fontId="25" fillId="15" borderId="11" xfId="0" applyNumberFormat="1" applyFont="1" applyFill="1" applyBorder="1" applyAlignment="1">
      <alignment horizontal="center" vertical="center" wrapText="1" readingOrder="2"/>
    </xf>
    <xf numFmtId="3" fontId="25" fillId="15" borderId="15" xfId="0" applyNumberFormat="1" applyFont="1" applyFill="1" applyBorder="1" applyAlignment="1">
      <alignment horizontal="center" vertical="center" wrapText="1" readingOrder="2"/>
    </xf>
    <xf numFmtId="3" fontId="25" fillId="15" borderId="18" xfId="0" applyNumberFormat="1" applyFont="1" applyFill="1" applyBorder="1" applyAlignment="1">
      <alignment horizontal="center" vertical="center" wrapText="1" readingOrder="2"/>
    </xf>
    <xf numFmtId="3" fontId="25" fillId="15" borderId="3" xfId="0" applyNumberFormat="1" applyFont="1" applyFill="1" applyBorder="1" applyAlignment="1">
      <alignment horizontal="center" vertical="center" wrapText="1" readingOrder="2"/>
    </xf>
    <xf numFmtId="3" fontId="25" fillId="15" borderId="49" xfId="0" applyNumberFormat="1" applyFont="1" applyFill="1" applyBorder="1" applyAlignment="1">
      <alignment horizontal="center" vertical="center" wrapText="1" readingOrder="2"/>
    </xf>
    <xf numFmtId="0" fontId="39" fillId="0" borderId="0" xfId="0" applyFont="1" applyBorder="1"/>
    <xf numFmtId="1" fontId="16" fillId="0" borderId="0" xfId="0" applyNumberFormat="1" applyFont="1" applyBorder="1" applyAlignment="1">
      <alignment vertical="center" wrapText="1" readingOrder="2"/>
    </xf>
    <xf numFmtId="1" fontId="21" fillId="0" borderId="0" xfId="0" applyNumberFormat="1" applyFont="1" applyBorder="1" applyAlignment="1">
      <alignment vertical="center" wrapText="1" readingOrder="2"/>
    </xf>
    <xf numFmtId="1" fontId="16" fillId="7" borderId="0" xfId="0" applyNumberFormat="1" applyFont="1" applyFill="1" applyBorder="1" applyAlignment="1">
      <alignment vertical="center" wrapText="1" readingOrder="2"/>
    </xf>
    <xf numFmtId="3" fontId="16" fillId="7" borderId="0" xfId="0" applyNumberFormat="1" applyFont="1" applyFill="1" applyBorder="1" applyAlignment="1">
      <alignment horizontal="center" vertical="center" wrapText="1" readingOrder="2"/>
    </xf>
    <xf numFmtId="3" fontId="16" fillId="0" borderId="0" xfId="0" applyNumberFormat="1" applyFont="1" applyBorder="1" applyAlignment="1">
      <alignment vertical="center" wrapText="1" readingOrder="2"/>
    </xf>
    <xf numFmtId="3" fontId="16" fillId="0" borderId="0" xfId="0" applyNumberFormat="1" applyFont="1" applyBorder="1" applyAlignment="1">
      <alignment horizontal="center" vertical="center" wrapText="1" readingOrder="2"/>
    </xf>
    <xf numFmtId="3" fontId="39" fillId="0" borderId="0" xfId="0" applyNumberFormat="1" applyFont="1" applyBorder="1"/>
    <xf numFmtId="0" fontId="39" fillId="0" borderId="0" xfId="0" applyFont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 wrapText="1" readingOrder="2"/>
    </xf>
    <xf numFmtId="3" fontId="16" fillId="15" borderId="1" xfId="0" applyNumberFormat="1" applyFont="1" applyFill="1" applyBorder="1" applyAlignment="1">
      <alignment horizontal="center" vertical="center" wrapText="1" readingOrder="2"/>
    </xf>
    <xf numFmtId="3" fontId="25" fillId="6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15" borderId="13" xfId="0" applyNumberFormat="1" applyFont="1" applyFill="1" applyBorder="1" applyAlignment="1">
      <alignment horizontal="center" vertical="center" wrapText="1" readingOrder="2"/>
    </xf>
    <xf numFmtId="3" fontId="25" fillId="15" borderId="14" xfId="0" applyNumberFormat="1" applyFont="1" applyFill="1" applyBorder="1" applyAlignment="1">
      <alignment horizontal="center" vertical="center" wrapText="1" readingOrder="2"/>
    </xf>
    <xf numFmtId="1" fontId="16" fillId="0" borderId="0" xfId="0" applyNumberFormat="1" applyFont="1" applyAlignment="1">
      <alignment horizontal="center" vertical="center" wrapText="1" readingOrder="2"/>
    </xf>
    <xf numFmtId="3" fontId="16" fillId="0" borderId="0" xfId="0" applyNumberFormat="1" applyFont="1" applyAlignment="1">
      <alignment horizontal="center" vertical="center" wrapText="1" readingOrder="2"/>
    </xf>
    <xf numFmtId="3" fontId="16" fillId="0" borderId="4" xfId="0" applyNumberFormat="1" applyFont="1" applyBorder="1" applyAlignment="1">
      <alignment horizontal="center" vertical="center" wrapText="1" readingOrder="2"/>
    </xf>
    <xf numFmtId="3" fontId="25" fillId="15" borderId="7" xfId="0" applyNumberFormat="1" applyFont="1" applyFill="1" applyBorder="1" applyAlignment="1">
      <alignment horizontal="center" vertical="center" wrapText="1" readingOrder="2"/>
    </xf>
    <xf numFmtId="3" fontId="16" fillId="6" borderId="11" xfId="0" applyNumberFormat="1" applyFont="1" applyFill="1" applyBorder="1" applyAlignment="1">
      <alignment horizontal="center" vertical="center" wrapText="1" readingOrder="2"/>
    </xf>
    <xf numFmtId="1" fontId="16" fillId="6" borderId="11" xfId="0" applyNumberFormat="1" applyFont="1" applyFill="1" applyBorder="1" applyAlignment="1">
      <alignment horizontal="center" vertical="center" wrapText="1" readingOrder="2"/>
    </xf>
    <xf numFmtId="3" fontId="25" fillId="7" borderId="14" xfId="0" applyNumberFormat="1" applyFont="1" applyFill="1" applyBorder="1" applyAlignment="1">
      <alignment horizontal="center" vertical="center" wrapText="1"/>
    </xf>
    <xf numFmtId="3" fontId="25" fillId="7" borderId="15" xfId="0" applyNumberFormat="1" applyFont="1" applyFill="1" applyBorder="1" applyAlignment="1">
      <alignment horizontal="center" vertical="center" wrapText="1"/>
    </xf>
    <xf numFmtId="3" fontId="25" fillId="7" borderId="13" xfId="0" applyNumberFormat="1" applyFont="1" applyFill="1" applyBorder="1" applyAlignment="1">
      <alignment horizontal="center" vertical="center" wrapText="1"/>
    </xf>
    <xf numFmtId="3" fontId="25" fillId="6" borderId="5" xfId="0" applyNumberFormat="1" applyFont="1" applyFill="1" applyBorder="1" applyAlignment="1">
      <alignment horizontal="center" vertical="center" wrapText="1" readingOrder="2"/>
    </xf>
    <xf numFmtId="3" fontId="25" fillId="15" borderId="5" xfId="0" applyNumberFormat="1" applyFont="1" applyFill="1" applyBorder="1" applyAlignment="1">
      <alignment horizontal="center" vertical="center" wrapText="1" readingOrder="2"/>
    </xf>
    <xf numFmtId="3" fontId="25" fillId="15" borderId="33" xfId="0" applyNumberFormat="1" applyFont="1" applyFill="1" applyBorder="1" applyAlignment="1">
      <alignment horizontal="center" vertical="center" wrapText="1" readingOrder="2"/>
    </xf>
    <xf numFmtId="3" fontId="16" fillId="0" borderId="19" xfId="0" applyNumberFormat="1" applyFont="1" applyBorder="1" applyAlignment="1">
      <alignment horizontal="center" vertical="center" wrapText="1" readingOrder="2"/>
    </xf>
    <xf numFmtId="3" fontId="16" fillId="0" borderId="5" xfId="0" applyNumberFormat="1" applyFont="1" applyBorder="1" applyAlignment="1">
      <alignment horizontal="center" vertical="center" wrapText="1" readingOrder="2"/>
    </xf>
    <xf numFmtId="3" fontId="16" fillId="0" borderId="33" xfId="0" applyNumberFormat="1" applyFont="1" applyBorder="1" applyAlignment="1">
      <alignment horizontal="center" vertical="center" wrapText="1" readingOrder="2"/>
    </xf>
    <xf numFmtId="3" fontId="16" fillId="0" borderId="6" xfId="0" applyNumberFormat="1" applyFont="1" applyBorder="1" applyAlignment="1">
      <alignment horizontal="center" vertical="center" wrapText="1" readingOrder="2"/>
    </xf>
    <xf numFmtId="3" fontId="25" fillId="7" borderId="60" xfId="0" applyNumberFormat="1" applyFont="1" applyFill="1" applyBorder="1" applyAlignment="1">
      <alignment horizontal="center" vertical="center" wrapText="1"/>
    </xf>
    <xf numFmtId="3" fontId="25" fillId="15" borderId="63" xfId="0" applyNumberFormat="1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1" fontId="25" fillId="6" borderId="6" xfId="0" applyNumberFormat="1" applyFont="1" applyFill="1" applyBorder="1" applyAlignment="1">
      <alignment horizontal="center" vertical="center" wrapText="1" readingOrder="2"/>
    </xf>
    <xf numFmtId="1" fontId="25" fillId="6" borderId="25" xfId="0" applyNumberFormat="1" applyFont="1" applyFill="1" applyBorder="1" applyAlignment="1">
      <alignment horizontal="center" vertical="center" wrapText="1" readingOrder="2"/>
    </xf>
    <xf numFmtId="1" fontId="25" fillId="6" borderId="27" xfId="0" applyNumberFormat="1" applyFont="1" applyFill="1" applyBorder="1" applyAlignment="1">
      <alignment horizontal="center" vertical="center" wrapText="1" readingOrder="2"/>
    </xf>
    <xf numFmtId="1" fontId="25" fillId="6" borderId="1" xfId="0" applyNumberFormat="1" applyFont="1" applyFill="1" applyBorder="1" applyAlignment="1">
      <alignment horizontal="center" vertical="center" wrapText="1" readingOrder="2"/>
    </xf>
    <xf numFmtId="1" fontId="25" fillId="15" borderId="1" xfId="0" applyNumberFormat="1" applyFont="1" applyFill="1" applyBorder="1" applyAlignment="1">
      <alignment horizontal="center" vertical="center" wrapText="1" readingOrder="2"/>
    </xf>
    <xf numFmtId="3" fontId="20" fillId="4" borderId="1" xfId="0" applyNumberFormat="1" applyFont="1" applyFill="1" applyBorder="1" applyAlignment="1" applyProtection="1">
      <alignment horizontal="center" vertical="center" wrapText="1" readingOrder="2"/>
    </xf>
    <xf numFmtId="1" fontId="40" fillId="7" borderId="20" xfId="0" applyNumberFormat="1" applyFont="1" applyFill="1" applyBorder="1" applyAlignment="1">
      <alignment horizontal="center" vertical="center" wrapText="1" readingOrder="2"/>
    </xf>
    <xf numFmtId="1" fontId="25" fillId="7" borderId="6" xfId="0" applyNumberFormat="1" applyFont="1" applyFill="1" applyBorder="1" applyAlignment="1">
      <alignment horizontal="center" vertical="center" wrapText="1" readingOrder="2"/>
    </xf>
    <xf numFmtId="1" fontId="25" fillId="15" borderId="6" xfId="0" applyNumberFormat="1" applyFont="1" applyFill="1" applyBorder="1" applyAlignment="1">
      <alignment horizontal="center" vertical="center" wrapText="1" readingOrder="2"/>
    </xf>
    <xf numFmtId="1" fontId="25" fillId="15" borderId="34" xfId="0" applyNumberFormat="1" applyFont="1" applyFill="1" applyBorder="1" applyAlignment="1">
      <alignment horizontal="center" vertical="center" wrapText="1" readingOrder="2"/>
    </xf>
    <xf numFmtId="1" fontId="42" fillId="6" borderId="26" xfId="0" applyNumberFormat="1" applyFont="1" applyFill="1" applyBorder="1" applyAlignment="1">
      <alignment horizontal="center" vertical="center" wrapText="1" readingOrder="2"/>
    </xf>
    <xf numFmtId="1" fontId="42" fillId="6" borderId="27" xfId="0" applyNumberFormat="1" applyFont="1" applyFill="1" applyBorder="1" applyAlignment="1">
      <alignment horizontal="center" vertical="center" wrapText="1" readingOrder="2"/>
    </xf>
    <xf numFmtId="1" fontId="42" fillId="6" borderId="64" xfId="0" applyNumberFormat="1" applyFont="1" applyFill="1" applyBorder="1" applyAlignment="1">
      <alignment horizontal="center" vertical="center" wrapText="1" readingOrder="2"/>
    </xf>
    <xf numFmtId="1" fontId="16" fillId="6" borderId="6" xfId="0" applyNumberFormat="1" applyFont="1" applyFill="1" applyBorder="1" applyAlignment="1">
      <alignment horizontal="center" vertical="center" wrapText="1" readingOrder="2"/>
    </xf>
    <xf numFmtId="1" fontId="25" fillId="6" borderId="34" xfId="0" applyNumberFormat="1" applyFont="1" applyFill="1" applyBorder="1" applyAlignment="1">
      <alignment horizontal="center" vertical="center" wrapText="1" readingOrder="2"/>
    </xf>
    <xf numFmtId="1" fontId="16" fillId="6" borderId="47" xfId="0" applyNumberFormat="1" applyFont="1" applyFill="1" applyBorder="1" applyAlignment="1">
      <alignment horizontal="center" vertical="center" wrapText="1" readingOrder="2"/>
    </xf>
    <xf numFmtId="1" fontId="16" fillId="6" borderId="26" xfId="0" applyNumberFormat="1" applyFont="1" applyFill="1" applyBorder="1" applyAlignment="1">
      <alignment horizontal="center" vertical="center" wrapText="1" readingOrder="2"/>
    </xf>
    <xf numFmtId="1" fontId="16" fillId="6" borderId="27" xfId="0" applyNumberFormat="1" applyFont="1" applyFill="1" applyBorder="1" applyAlignment="1">
      <alignment horizontal="center" vertical="center" wrapText="1" readingOrder="2"/>
    </xf>
    <xf numFmtId="1" fontId="25" fillId="7" borderId="27" xfId="0" applyNumberFormat="1" applyFont="1" applyFill="1" applyBorder="1" applyAlignment="1">
      <alignment horizontal="center" vertical="center" wrapText="1" readingOrder="2"/>
    </xf>
    <xf numFmtId="3" fontId="16" fillId="3" borderId="0" xfId="0" applyNumberFormat="1" applyFont="1" applyFill="1" applyBorder="1" applyAlignment="1" applyProtection="1">
      <alignment horizontal="right" vertical="center" wrapText="1" readingOrder="2"/>
    </xf>
    <xf numFmtId="3" fontId="19" fillId="2" borderId="13" xfId="0" applyNumberFormat="1" applyFont="1" applyFill="1" applyBorder="1" applyAlignment="1" applyProtection="1">
      <alignment horizontal="center" vertical="center" wrapText="1" readingOrder="2"/>
    </xf>
    <xf numFmtId="3" fontId="19" fillId="2" borderId="14" xfId="0" applyNumberFormat="1" applyFont="1" applyFill="1" applyBorder="1" applyAlignment="1" applyProtection="1">
      <alignment horizontal="center" vertical="center" wrapText="1" readingOrder="2"/>
    </xf>
    <xf numFmtId="3" fontId="19" fillId="2" borderId="15" xfId="0" applyNumberFormat="1" applyFont="1" applyFill="1" applyBorder="1" applyAlignment="1" applyProtection="1">
      <alignment horizontal="center" vertical="center" wrapText="1" readingOrder="2"/>
    </xf>
    <xf numFmtId="3" fontId="19" fillId="2" borderId="34" xfId="0" applyNumberFormat="1" applyFont="1" applyFill="1" applyBorder="1" applyAlignment="1" applyProtection="1">
      <alignment horizontal="center" vertical="center" wrapText="1" readingOrder="2"/>
    </xf>
    <xf numFmtId="3" fontId="19" fillId="3" borderId="16" xfId="0" applyNumberFormat="1" applyFont="1" applyFill="1" applyBorder="1" applyAlignment="1" applyProtection="1">
      <alignment horizontal="center" vertical="center" wrapText="1" readingOrder="2"/>
    </xf>
    <xf numFmtId="3" fontId="19" fillId="3" borderId="33" xfId="0" applyNumberFormat="1" applyFont="1" applyFill="1" applyBorder="1" applyAlignment="1" applyProtection="1">
      <alignment horizontal="center" vertical="center" wrapText="1" readingOrder="2"/>
    </xf>
    <xf numFmtId="3" fontId="19" fillId="3" borderId="27" xfId="0" applyNumberFormat="1" applyFont="1" applyFill="1" applyBorder="1" applyAlignment="1" applyProtection="1">
      <alignment horizontal="center" vertical="center" wrapText="1" readingOrder="2"/>
    </xf>
    <xf numFmtId="3" fontId="19" fillId="4" borderId="0" xfId="0" applyNumberFormat="1" applyFont="1" applyFill="1" applyBorder="1" applyAlignment="1" applyProtection="1">
      <alignment horizontal="center" vertical="center" wrapText="1" readingOrder="2"/>
    </xf>
    <xf numFmtId="3" fontId="19" fillId="3" borderId="11" xfId="0" applyNumberFormat="1" applyFont="1" applyFill="1" applyBorder="1" applyAlignment="1" applyProtection="1">
      <alignment horizontal="center" vertical="center" wrapText="1" readingOrder="2"/>
    </xf>
    <xf numFmtId="3" fontId="19" fillId="3" borderId="12" xfId="0" applyNumberFormat="1" applyFont="1" applyFill="1" applyBorder="1" applyAlignment="1" applyProtection="1">
      <alignment horizontal="center" vertical="center" wrapText="1" readingOrder="2"/>
    </xf>
    <xf numFmtId="3" fontId="19" fillId="3" borderId="6" xfId="0" applyNumberFormat="1" applyFont="1" applyFill="1" applyBorder="1" applyAlignment="1" applyProtection="1">
      <alignment horizontal="center" vertical="center" wrapText="1" readingOrder="2"/>
    </xf>
    <xf numFmtId="3" fontId="19" fillId="11" borderId="11" xfId="0" applyNumberFormat="1" applyFont="1" applyFill="1" applyBorder="1" applyAlignment="1" applyProtection="1">
      <alignment horizontal="center" vertical="center" wrapText="1" readingOrder="2"/>
    </xf>
    <xf numFmtId="3" fontId="19" fillId="5" borderId="11" xfId="0" applyNumberFormat="1" applyFont="1" applyFill="1" applyBorder="1" applyAlignment="1" applyProtection="1">
      <alignment horizontal="center" vertical="center" wrapText="1" readingOrder="2"/>
    </xf>
    <xf numFmtId="3" fontId="19" fillId="5" borderId="12" xfId="0" applyNumberFormat="1" applyFont="1" applyFill="1" applyBorder="1" applyAlignment="1" applyProtection="1">
      <alignment horizontal="center" vertical="center" wrapText="1" readingOrder="2"/>
    </xf>
    <xf numFmtId="3" fontId="19" fillId="5" borderId="6" xfId="0" applyNumberFormat="1" applyFont="1" applyFill="1" applyBorder="1" applyAlignment="1" applyProtection="1">
      <alignment horizontal="center" vertical="center" wrapText="1" readingOrder="2"/>
    </xf>
    <xf numFmtId="3" fontId="19" fillId="4" borderId="6" xfId="0" applyNumberFormat="1" applyFont="1" applyFill="1" applyBorder="1" applyAlignment="1" applyProtection="1">
      <alignment horizontal="center" vertical="center" wrapText="1" readingOrder="2"/>
    </xf>
    <xf numFmtId="0" fontId="16" fillId="3" borderId="0" xfId="0" applyNumberFormat="1" applyFont="1" applyFill="1" applyBorder="1" applyAlignment="1" applyProtection="1">
      <alignment horizontal="right" vertical="top" wrapText="1"/>
    </xf>
    <xf numFmtId="0" fontId="19" fillId="3" borderId="0" xfId="0" applyNumberFormat="1" applyFont="1" applyFill="1" applyBorder="1" applyAlignment="1" applyProtection="1">
      <alignment horizontal="right" vertical="top" wrapText="1"/>
    </xf>
    <xf numFmtId="0" fontId="21" fillId="3" borderId="0" xfId="0" applyNumberFormat="1" applyFont="1" applyFill="1" applyBorder="1" applyAlignment="1" applyProtection="1">
      <alignment horizontal="right" vertical="top" wrapText="1"/>
    </xf>
    <xf numFmtId="3" fontId="19" fillId="3" borderId="0" xfId="0" applyNumberFormat="1" applyFont="1" applyFill="1" applyBorder="1" applyAlignment="1" applyProtection="1">
      <alignment horizontal="right" vertical="center" wrapText="1" readingOrder="2"/>
    </xf>
    <xf numFmtId="3" fontId="19" fillId="13" borderId="13" xfId="0" applyNumberFormat="1" applyFont="1" applyFill="1" applyBorder="1" applyAlignment="1" applyProtection="1">
      <alignment horizontal="center" vertical="center" wrapText="1" readingOrder="2"/>
    </xf>
    <xf numFmtId="3" fontId="19" fillId="13" borderId="14" xfId="0" applyNumberFormat="1" applyFont="1" applyFill="1" applyBorder="1" applyAlignment="1" applyProtection="1">
      <alignment horizontal="center" vertical="center" wrapText="1" readingOrder="2"/>
    </xf>
    <xf numFmtId="3" fontId="19" fillId="13" borderId="15" xfId="0" applyNumberFormat="1" applyFont="1" applyFill="1" applyBorder="1" applyAlignment="1" applyProtection="1">
      <alignment horizontal="center" vertical="center" wrapText="1" readingOrder="2"/>
    </xf>
    <xf numFmtId="3" fontId="19" fillId="13" borderId="34" xfId="0" applyNumberFormat="1" applyFont="1" applyFill="1" applyBorder="1" applyAlignment="1" applyProtection="1">
      <alignment horizontal="center" vertical="center" wrapText="1" readingOrder="2"/>
    </xf>
    <xf numFmtId="0" fontId="36" fillId="3" borderId="0" xfId="0" applyNumberFormat="1" applyFont="1" applyFill="1" applyBorder="1" applyAlignment="1" applyProtection="1">
      <alignment horizontal="right" vertical="top" wrapText="1"/>
    </xf>
    <xf numFmtId="3" fontId="19" fillId="11" borderId="0" xfId="0" applyNumberFormat="1" applyFont="1" applyFill="1" applyBorder="1" applyAlignment="1" applyProtection="1">
      <alignment horizontal="center" vertical="center" wrapText="1" readingOrder="2"/>
    </xf>
    <xf numFmtId="3" fontId="43" fillId="3" borderId="44" xfId="0" applyNumberFormat="1" applyFont="1" applyFill="1" applyBorder="1" applyAlignment="1" applyProtection="1">
      <alignment horizontal="right" vertical="top" wrapText="1"/>
    </xf>
    <xf numFmtId="3" fontId="35" fillId="3" borderId="5" xfId="0" applyNumberFormat="1" applyFont="1" applyFill="1" applyBorder="1" applyAlignment="1" applyProtection="1">
      <alignment horizontal="center" vertical="center" wrapText="1" readingOrder="2"/>
    </xf>
    <xf numFmtId="3" fontId="35" fillId="4" borderId="1" xfId="0" applyNumberFormat="1" applyFont="1" applyFill="1" applyBorder="1" applyAlignment="1" applyProtection="1">
      <alignment horizontal="center" vertical="center" wrapText="1" readingOrder="2"/>
    </xf>
    <xf numFmtId="3" fontId="16" fillId="11" borderId="0" xfId="0" applyNumberFormat="1" applyFont="1" applyFill="1" applyBorder="1" applyAlignment="1" applyProtection="1">
      <alignment horizontal="right" vertical="center" wrapText="1" readingOrder="2"/>
    </xf>
    <xf numFmtId="3" fontId="44" fillId="4" borderId="0" xfId="0" applyNumberFormat="1" applyFont="1" applyFill="1" applyBorder="1" applyAlignment="1" applyProtection="1">
      <alignment horizontal="right" vertical="center" wrapText="1" readingOrder="2"/>
    </xf>
    <xf numFmtId="3" fontId="11" fillId="4" borderId="1" xfId="0" applyNumberFormat="1" applyFont="1" applyFill="1" applyBorder="1" applyAlignment="1" applyProtection="1">
      <alignment horizontal="center" vertical="center" wrapText="1" readingOrder="2"/>
    </xf>
    <xf numFmtId="3" fontId="11" fillId="4" borderId="0" xfId="0" applyNumberFormat="1" applyFont="1" applyFill="1" applyBorder="1" applyAlignment="1" applyProtection="1">
      <alignment horizontal="center" vertical="center" wrapText="1" readingOrder="2"/>
    </xf>
    <xf numFmtId="3" fontId="19" fillId="11" borderId="6" xfId="0" applyNumberFormat="1" applyFont="1" applyFill="1" applyBorder="1" applyAlignment="1" applyProtection="1">
      <alignment horizontal="center" vertical="center" wrapText="1" readingOrder="2"/>
    </xf>
    <xf numFmtId="3" fontId="35" fillId="11" borderId="1" xfId="0" applyNumberFormat="1" applyFont="1" applyFill="1" applyBorder="1" applyAlignment="1" applyProtection="1">
      <alignment horizontal="center" vertical="center" wrapText="1" readingOrder="2"/>
    </xf>
    <xf numFmtId="0" fontId="11" fillId="3" borderId="0" xfId="0" applyNumberFormat="1" applyFont="1" applyFill="1" applyBorder="1" applyAlignment="1" applyProtection="1">
      <alignment horizontal="center" vertical="center" wrapText="1" readingOrder="2"/>
    </xf>
    <xf numFmtId="0" fontId="11" fillId="4" borderId="0" xfId="0" applyNumberFormat="1" applyFont="1" applyFill="1" applyBorder="1" applyAlignment="1" applyProtection="1">
      <alignment horizontal="center" vertical="center" wrapText="1" readingOrder="2"/>
    </xf>
    <xf numFmtId="3" fontId="34" fillId="3" borderId="0" xfId="0" applyNumberFormat="1" applyFont="1" applyFill="1" applyBorder="1" applyAlignment="1" applyProtection="1">
      <alignment horizontal="center" vertical="center" wrapText="1" readingOrder="2"/>
    </xf>
    <xf numFmtId="0" fontId="21" fillId="11" borderId="1" xfId="0" applyNumberFormat="1" applyFont="1" applyFill="1" applyBorder="1" applyAlignment="1" applyProtection="1">
      <alignment horizontal="center" vertical="center" wrapText="1" readingOrder="2"/>
    </xf>
    <xf numFmtId="3" fontId="12" fillId="11" borderId="0" xfId="0" applyNumberFormat="1" applyFont="1" applyFill="1" applyBorder="1" applyAlignment="1" applyProtection="1">
      <alignment horizontal="center" vertical="center" wrapText="1" readingOrder="2"/>
    </xf>
    <xf numFmtId="0" fontId="12" fillId="11" borderId="0" xfId="0" applyNumberFormat="1" applyFont="1" applyFill="1" applyBorder="1" applyAlignment="1" applyProtection="1">
      <alignment horizontal="center" vertical="center" wrapText="1" readingOrder="2"/>
    </xf>
    <xf numFmtId="3" fontId="34" fillId="3" borderId="0" xfId="0" applyNumberFormat="1" applyFont="1" applyFill="1" applyBorder="1" applyAlignment="1" applyProtection="1">
      <alignment horizontal="center" vertical="center" wrapText="1" readingOrder="2"/>
    </xf>
    <xf numFmtId="3" fontId="16" fillId="5" borderId="1" xfId="0" applyNumberFormat="1" applyFont="1" applyFill="1" applyBorder="1" applyAlignment="1" applyProtection="1">
      <alignment horizontal="center" vertical="center" wrapText="1" readingOrder="2"/>
    </xf>
    <xf numFmtId="1" fontId="25" fillId="6" borderId="11" xfId="0" applyNumberFormat="1" applyFont="1" applyFill="1" applyBorder="1" applyAlignment="1">
      <alignment horizontal="center" vertical="center" wrapText="1" readingOrder="2"/>
    </xf>
    <xf numFmtId="1" fontId="25" fillId="15" borderId="13" xfId="0" applyNumberFormat="1" applyFont="1" applyFill="1" applyBorder="1" applyAlignment="1">
      <alignment horizontal="center" vertical="center" wrapText="1" readingOrder="2"/>
    </xf>
    <xf numFmtId="1" fontId="25" fillId="6" borderId="1" xfId="0" applyNumberFormat="1" applyFont="1" applyFill="1" applyBorder="1" applyAlignment="1">
      <alignment horizontal="center" vertical="center" wrapText="1" readingOrder="2"/>
    </xf>
    <xf numFmtId="1" fontId="25" fillId="6" borderId="19" xfId="0" applyNumberFormat="1" applyFont="1" applyFill="1" applyBorder="1" applyAlignment="1">
      <alignment horizontal="center" vertical="center" wrapText="1" readingOrder="2"/>
    </xf>
    <xf numFmtId="1" fontId="45" fillId="7" borderId="8" xfId="0" applyNumberFormat="1" applyFont="1" applyFill="1" applyBorder="1" applyAlignment="1">
      <alignment horizontal="center" vertical="center" wrapText="1" readingOrder="2"/>
    </xf>
    <xf numFmtId="1" fontId="25" fillId="6" borderId="6" xfId="0" applyNumberFormat="1" applyFont="1" applyFill="1" applyBorder="1" applyAlignment="1">
      <alignment horizontal="center" vertical="center" wrapText="1" readingOrder="2"/>
    </xf>
    <xf numFmtId="1" fontId="25" fillId="6" borderId="25" xfId="0" applyNumberFormat="1" applyFont="1" applyFill="1" applyBorder="1" applyAlignment="1">
      <alignment horizontal="center" vertical="center" wrapText="1" readingOrder="2"/>
    </xf>
    <xf numFmtId="3" fontId="25" fillId="6" borderId="1" xfId="0" applyNumberFormat="1" applyFont="1" applyFill="1" applyBorder="1" applyAlignment="1">
      <alignment horizontal="center" vertical="center" wrapText="1" readingOrder="2"/>
    </xf>
    <xf numFmtId="3" fontId="25" fillId="6" borderId="11" xfId="0" applyNumberFormat="1" applyFont="1" applyFill="1" applyBorder="1" applyAlignment="1">
      <alignment horizontal="center" vertical="center" wrapText="1" readingOrder="2"/>
    </xf>
    <xf numFmtId="1" fontId="25" fillId="6" borderId="11" xfId="0" applyNumberFormat="1" applyFont="1" applyFill="1" applyBorder="1" applyAlignment="1">
      <alignment horizontal="center" vertical="center" wrapText="1" readingOrder="2"/>
    </xf>
    <xf numFmtId="3" fontId="25" fillId="15" borderId="14" xfId="0" applyNumberFormat="1" applyFont="1" applyFill="1" applyBorder="1" applyAlignment="1">
      <alignment horizontal="center" vertical="center" wrapText="1" readingOrder="2"/>
    </xf>
    <xf numFmtId="1" fontId="25" fillId="15" borderId="1" xfId="0" applyNumberFormat="1" applyFont="1" applyFill="1" applyBorder="1" applyAlignment="1">
      <alignment horizontal="center" vertical="center" wrapText="1" readingOrder="2"/>
    </xf>
    <xf numFmtId="3" fontId="25" fillId="15" borderId="1" xfId="0" applyNumberFormat="1" applyFont="1" applyFill="1" applyBorder="1" applyAlignment="1">
      <alignment horizontal="center" vertical="center" wrapText="1" readingOrder="2"/>
    </xf>
    <xf numFmtId="1" fontId="25" fillId="6" borderId="1" xfId="0" applyNumberFormat="1" applyFont="1" applyFill="1" applyBorder="1" applyAlignment="1">
      <alignment horizontal="center" vertical="center" wrapText="1" readingOrder="2"/>
    </xf>
    <xf numFmtId="3" fontId="41" fillId="7" borderId="0" xfId="0" applyNumberFormat="1" applyFont="1" applyFill="1" applyBorder="1" applyAlignment="1">
      <alignment horizontal="center" vertical="center" wrapText="1" readingOrder="2"/>
    </xf>
    <xf numFmtId="0" fontId="19" fillId="4" borderId="0" xfId="0" applyNumberFormat="1" applyFont="1" applyFill="1" applyBorder="1" applyAlignment="1" applyProtection="1">
      <alignment horizontal="center" vertical="center" wrapText="1" readingOrder="2"/>
    </xf>
    <xf numFmtId="3" fontId="19" fillId="11" borderId="12" xfId="0" applyNumberFormat="1" applyFont="1" applyFill="1" applyBorder="1" applyAlignment="1" applyProtection="1">
      <alignment horizontal="center" vertical="center" wrapText="1" readingOrder="2"/>
    </xf>
    <xf numFmtId="3" fontId="19" fillId="4" borderId="11" xfId="0" applyNumberFormat="1" applyFont="1" applyFill="1" applyBorder="1" applyAlignment="1" applyProtection="1">
      <alignment horizontal="center" vertical="center" wrapText="1" readingOrder="2"/>
    </xf>
    <xf numFmtId="3" fontId="19" fillId="4" borderId="12" xfId="0" applyNumberFormat="1" applyFont="1" applyFill="1" applyBorder="1" applyAlignment="1" applyProtection="1">
      <alignment horizontal="center" vertical="center" wrapText="1" readingOrder="2"/>
    </xf>
    <xf numFmtId="3" fontId="19" fillId="11" borderId="1" xfId="0" applyNumberFormat="1" applyFont="1" applyFill="1" applyBorder="1" applyAlignment="1" applyProtection="1">
      <alignment horizontal="center" vertical="center" wrapText="1" readingOrder="2"/>
    </xf>
    <xf numFmtId="3" fontId="19" fillId="13" borderId="1" xfId="0" applyNumberFormat="1" applyFont="1" applyFill="1" applyBorder="1" applyAlignment="1" applyProtection="1">
      <alignment horizontal="center" vertical="center" wrapText="1" readingOrder="2"/>
    </xf>
    <xf numFmtId="3" fontId="19" fillId="2" borderId="1" xfId="0" applyNumberFormat="1" applyFont="1" applyFill="1" applyBorder="1" applyAlignment="1" applyProtection="1">
      <alignment horizontal="center" vertical="center" wrapText="1" readingOrder="2"/>
    </xf>
    <xf numFmtId="3" fontId="19" fillId="14" borderId="1" xfId="0" applyNumberFormat="1" applyFont="1" applyFill="1" applyBorder="1" applyAlignment="1" applyProtection="1">
      <alignment horizontal="center" vertical="center" wrapText="1" readingOrder="2"/>
    </xf>
    <xf numFmtId="1" fontId="40" fillId="7" borderId="8" xfId="0" applyNumberFormat="1" applyFont="1" applyFill="1" applyBorder="1" applyAlignment="1">
      <alignment horizontal="center" vertical="center" wrapText="1" readingOrder="2"/>
    </xf>
    <xf numFmtId="3" fontId="25" fillId="0" borderId="8" xfId="0" applyNumberFormat="1" applyFont="1" applyBorder="1" applyAlignment="1">
      <alignment horizontal="center" vertical="center" wrapText="1" readingOrder="2"/>
    </xf>
    <xf numFmtId="3" fontId="25" fillId="0" borderId="9" xfId="0" applyNumberFormat="1" applyFont="1" applyBorder="1" applyAlignment="1">
      <alignment horizontal="center" vertical="center" wrapText="1" readingOrder="2"/>
    </xf>
    <xf numFmtId="3" fontId="25" fillId="0" borderId="10" xfId="0" applyNumberFormat="1" applyFont="1" applyBorder="1" applyAlignment="1">
      <alignment horizontal="center" vertical="center" wrapText="1" readingOrder="2"/>
    </xf>
    <xf numFmtId="3" fontId="25" fillId="0" borderId="11" xfId="0" applyNumberFormat="1" applyFont="1" applyBorder="1" applyAlignment="1">
      <alignment horizontal="center" vertical="center" wrapText="1" readingOrder="2"/>
    </xf>
    <xf numFmtId="3" fontId="25" fillId="0" borderId="1" xfId="0" applyNumberFormat="1" applyFont="1" applyBorder="1" applyAlignment="1">
      <alignment horizontal="center" vertical="center" wrapText="1" readingOrder="2"/>
    </xf>
    <xf numFmtId="3" fontId="25" fillId="0" borderId="12" xfId="0" applyNumberFormat="1" applyFont="1" applyBorder="1" applyAlignment="1">
      <alignment horizontal="center" vertical="center" wrapText="1" readingOrder="2"/>
    </xf>
    <xf numFmtId="1" fontId="25" fillId="0" borderId="0" xfId="0" applyNumberFormat="1" applyFont="1" applyBorder="1" applyAlignment="1">
      <alignment vertical="center" wrapText="1" readingOrder="2"/>
    </xf>
    <xf numFmtId="1" fontId="12" fillId="0" borderId="0" xfId="0" applyNumberFormat="1" applyFont="1" applyBorder="1" applyAlignment="1">
      <alignment vertical="center" wrapText="1" readingOrder="2"/>
    </xf>
    <xf numFmtId="3" fontId="25" fillId="7" borderId="0" xfId="0" applyNumberFormat="1" applyFont="1" applyFill="1" applyBorder="1" applyAlignment="1">
      <alignment vertical="center" wrapText="1" readingOrder="2"/>
    </xf>
    <xf numFmtId="3" fontId="25" fillId="7" borderId="0" xfId="0" applyNumberFormat="1" applyFont="1" applyFill="1" applyBorder="1" applyAlignment="1">
      <alignment horizontal="center" vertical="center" wrapText="1" readingOrder="2"/>
    </xf>
    <xf numFmtId="3" fontId="25" fillId="0" borderId="0" xfId="0" applyNumberFormat="1" applyFont="1" applyBorder="1" applyAlignment="1">
      <alignment vertical="center" wrapText="1" readingOrder="2"/>
    </xf>
    <xf numFmtId="3" fontId="25" fillId="0" borderId="0" xfId="0" applyNumberFormat="1" applyFont="1" applyBorder="1" applyAlignment="1">
      <alignment horizontal="center" vertical="center" wrapText="1" readingOrder="2"/>
    </xf>
    <xf numFmtId="1" fontId="25" fillId="7" borderId="0" xfId="0" applyNumberFormat="1" applyFont="1" applyFill="1" applyBorder="1" applyAlignment="1">
      <alignment vertical="center" wrapText="1" readingOrder="2"/>
    </xf>
    <xf numFmtId="1" fontId="40" fillId="6" borderId="26" xfId="0" applyNumberFormat="1" applyFont="1" applyFill="1" applyBorder="1" applyAlignment="1">
      <alignment horizontal="center" vertical="center" wrapText="1" readingOrder="2"/>
    </xf>
    <xf numFmtId="1" fontId="40" fillId="6" borderId="27" xfId="0" applyNumberFormat="1" applyFont="1" applyFill="1" applyBorder="1" applyAlignment="1">
      <alignment horizontal="center" vertical="center" wrapText="1" readingOrder="2"/>
    </xf>
    <xf numFmtId="3" fontId="25" fillId="0" borderId="0" xfId="0" applyNumberFormat="1" applyFont="1" applyAlignment="1">
      <alignment horizontal="center" vertical="center" wrapText="1" readingOrder="2"/>
    </xf>
    <xf numFmtId="1" fontId="25" fillId="0" borderId="0" xfId="0" applyNumberFormat="1" applyFont="1" applyAlignment="1">
      <alignment horizontal="center" vertical="center" wrapText="1" readingOrder="2"/>
    </xf>
    <xf numFmtId="3" fontId="25" fillId="0" borderId="4" xfId="0" applyNumberFormat="1" applyFont="1" applyBorder="1" applyAlignment="1">
      <alignment horizontal="center" vertical="center" wrapText="1" readingOrder="2"/>
    </xf>
    <xf numFmtId="1" fontId="40" fillId="6" borderId="64" xfId="0" applyNumberFormat="1" applyFont="1" applyFill="1" applyBorder="1" applyAlignment="1">
      <alignment horizontal="center" vertical="center" wrapText="1" readingOrder="2"/>
    </xf>
    <xf numFmtId="1" fontId="25" fillId="6" borderId="47" xfId="0" applyNumberFormat="1" applyFont="1" applyFill="1" applyBorder="1" applyAlignment="1">
      <alignment horizontal="center" vertical="center" wrapText="1" readingOrder="2"/>
    </xf>
    <xf numFmtId="1" fontId="45" fillId="7" borderId="20" xfId="0" applyNumberFormat="1" applyFont="1" applyFill="1" applyBorder="1" applyAlignment="1">
      <alignment horizontal="center" vertical="center" wrapText="1" readingOrder="2"/>
    </xf>
    <xf numFmtId="1" fontId="41" fillId="7" borderId="6" xfId="0" applyNumberFormat="1" applyFont="1" applyFill="1" applyBorder="1" applyAlignment="1">
      <alignment horizontal="center" vertical="center" wrapText="1" readingOrder="2"/>
    </xf>
    <xf numFmtId="1" fontId="41" fillId="6" borderId="25" xfId="0" applyNumberFormat="1" applyFont="1" applyFill="1" applyBorder="1" applyAlignment="1">
      <alignment horizontal="center" vertical="center" wrapText="1" readingOrder="2"/>
    </xf>
    <xf numFmtId="3" fontId="41" fillId="15" borderId="12" xfId="0" applyNumberFormat="1" applyFont="1" applyFill="1" applyBorder="1" applyAlignment="1">
      <alignment horizontal="center" vertical="center" wrapText="1" readingOrder="2"/>
    </xf>
    <xf numFmtId="1" fontId="41" fillId="7" borderId="27" xfId="0" applyNumberFormat="1" applyFont="1" applyFill="1" applyBorder="1" applyAlignment="1">
      <alignment horizontal="center" vertical="center" wrapText="1" readingOrder="2"/>
    </xf>
    <xf numFmtId="3" fontId="41" fillId="7" borderId="12" xfId="0" applyNumberFormat="1" applyFont="1" applyFill="1" applyBorder="1" applyAlignment="1">
      <alignment horizontal="center" vertical="center" wrapText="1"/>
    </xf>
    <xf numFmtId="3" fontId="41" fillId="15" borderId="15" xfId="0" applyNumberFormat="1" applyFont="1" applyFill="1" applyBorder="1" applyAlignment="1">
      <alignment horizontal="center" vertical="center" wrapText="1" readingOrder="2"/>
    </xf>
    <xf numFmtId="1" fontId="41" fillId="0" borderId="0" xfId="0" applyNumberFormat="1" applyFont="1" applyBorder="1" applyAlignment="1">
      <alignment vertical="center" wrapText="1" readingOrder="2"/>
    </xf>
    <xf numFmtId="1" fontId="20" fillId="0" borderId="0" xfId="0" applyNumberFormat="1" applyFont="1" applyBorder="1" applyAlignment="1">
      <alignment vertical="center" wrapText="1" readingOrder="2"/>
    </xf>
    <xf numFmtId="1" fontId="41" fillId="7" borderId="0" xfId="0" applyNumberFormat="1" applyFont="1" applyFill="1" applyBorder="1" applyAlignment="1">
      <alignment vertical="center" wrapText="1" readingOrder="2"/>
    </xf>
    <xf numFmtId="3" fontId="41" fillId="0" borderId="0" xfId="0" applyNumberFormat="1" applyFont="1" applyBorder="1" applyAlignment="1">
      <alignment vertical="center" wrapText="1" readingOrder="2"/>
    </xf>
    <xf numFmtId="1" fontId="41" fillId="0" borderId="0" xfId="0" applyNumberFormat="1" applyFont="1" applyAlignment="1">
      <alignment horizontal="center" vertical="center" wrapText="1" readingOrder="2"/>
    </xf>
    <xf numFmtId="3" fontId="41" fillId="0" borderId="0" xfId="0" applyNumberFormat="1" applyFont="1" applyAlignment="1">
      <alignment horizontal="center" vertical="center" wrapText="1" readingOrder="2"/>
    </xf>
    <xf numFmtId="3" fontId="25" fillId="0" borderId="0" xfId="0" applyNumberFormat="1" applyFont="1" applyBorder="1" applyAlignment="1">
      <alignment horizontal="center" vertical="center" wrapText="1" readingOrder="2"/>
    </xf>
    <xf numFmtId="3" fontId="25" fillId="6" borderId="1" xfId="0" applyNumberFormat="1" applyFont="1" applyFill="1" applyBorder="1" applyAlignment="1">
      <alignment horizontal="center" vertical="center" wrapText="1" readingOrder="2"/>
    </xf>
    <xf numFmtId="1" fontId="25" fillId="15" borderId="13" xfId="0" applyNumberFormat="1" applyFont="1" applyFill="1" applyBorder="1" applyAlignment="1">
      <alignment horizontal="center" vertical="center" wrapText="1" readingOrder="2"/>
    </xf>
    <xf numFmtId="3" fontId="25" fillId="15" borderId="14" xfId="0" applyNumberFormat="1" applyFont="1" applyFill="1" applyBorder="1" applyAlignment="1">
      <alignment horizontal="center" vertical="center" wrapText="1" readingOrder="2"/>
    </xf>
    <xf numFmtId="3" fontId="25" fillId="7" borderId="0" xfId="0" applyNumberFormat="1" applyFont="1" applyFill="1" applyBorder="1" applyAlignment="1">
      <alignment horizontal="center" vertical="center" wrapText="1" readingOrder="2"/>
    </xf>
    <xf numFmtId="3" fontId="25" fillId="6" borderId="11" xfId="0" applyNumberFormat="1" applyFont="1" applyFill="1" applyBorder="1" applyAlignment="1">
      <alignment horizontal="center" vertical="center" wrapText="1" readingOrder="2"/>
    </xf>
    <xf numFmtId="1" fontId="25" fillId="6" borderId="1" xfId="0" applyNumberFormat="1" applyFont="1" applyFill="1" applyBorder="1" applyAlignment="1">
      <alignment horizontal="center" vertical="center" wrapText="1" readingOrder="2"/>
    </xf>
    <xf numFmtId="3" fontId="25" fillId="15" borderId="1" xfId="0" applyNumberFormat="1" applyFont="1" applyFill="1" applyBorder="1" applyAlignment="1">
      <alignment horizontal="center" vertical="center" wrapText="1" readingOrder="2"/>
    </xf>
    <xf numFmtId="1" fontId="25" fillId="6" borderId="11" xfId="0" applyNumberFormat="1" applyFont="1" applyFill="1" applyBorder="1" applyAlignment="1">
      <alignment horizontal="center" vertical="center" wrapText="1" readingOrder="2"/>
    </xf>
    <xf numFmtId="3" fontId="25" fillId="15" borderId="12" xfId="0" applyNumberFormat="1" applyFont="1" applyFill="1" applyBorder="1" applyAlignment="1">
      <alignment horizontal="center" vertical="center" wrapText="1" readingOrder="2"/>
    </xf>
    <xf numFmtId="3" fontId="25" fillId="0" borderId="1" xfId="0" applyNumberFormat="1" applyFont="1" applyBorder="1" applyAlignment="1">
      <alignment horizontal="center" vertical="center" wrapText="1" readingOrder="2"/>
    </xf>
    <xf numFmtId="3" fontId="25" fillId="0" borderId="6" xfId="0" applyNumberFormat="1" applyFont="1" applyBorder="1" applyAlignment="1">
      <alignment horizontal="center" vertical="center" wrapText="1" readingOrder="2"/>
    </xf>
    <xf numFmtId="1" fontId="25" fillId="6" borderId="25" xfId="0" applyNumberFormat="1" applyFont="1" applyFill="1" applyBorder="1" applyAlignment="1">
      <alignment horizontal="center" vertical="center" wrapText="1" readingOrder="2"/>
    </xf>
    <xf numFmtId="1" fontId="25" fillId="6" borderId="26" xfId="0" applyNumberFormat="1" applyFont="1" applyFill="1" applyBorder="1" applyAlignment="1">
      <alignment horizontal="center" vertical="center" wrapText="1" readingOrder="2"/>
    </xf>
    <xf numFmtId="1" fontId="25" fillId="6" borderId="27" xfId="0" applyNumberFormat="1" applyFont="1" applyFill="1" applyBorder="1" applyAlignment="1">
      <alignment horizontal="center" vertical="center" wrapText="1" readingOrder="2"/>
    </xf>
    <xf numFmtId="3" fontId="25" fillId="7" borderId="6" xfId="0" applyNumberFormat="1" applyFont="1" applyFill="1" applyBorder="1" applyAlignment="1">
      <alignment horizontal="center" vertical="center" wrapText="1"/>
    </xf>
    <xf numFmtId="1" fontId="25" fillId="6" borderId="6" xfId="0" applyNumberFormat="1" applyFont="1" applyFill="1" applyBorder="1" applyAlignment="1">
      <alignment horizontal="center" vertical="center" wrapText="1" readingOrder="2"/>
    </xf>
    <xf numFmtId="3" fontId="25" fillId="15" borderId="7" xfId="0" applyNumberFormat="1" applyFont="1" applyFill="1" applyBorder="1" applyAlignment="1">
      <alignment horizontal="center" vertical="center" wrapText="1" readingOrder="2"/>
    </xf>
    <xf numFmtId="3" fontId="41" fillId="6" borderId="1" xfId="0" applyNumberFormat="1" applyFont="1" applyFill="1" applyBorder="1" applyAlignment="1">
      <alignment horizontal="center" vertical="center" wrapText="1" readingOrder="2"/>
    </xf>
    <xf numFmtId="3" fontId="41" fillId="15" borderId="14" xfId="0" applyNumberFormat="1" applyFont="1" applyFill="1" applyBorder="1" applyAlignment="1">
      <alignment horizontal="center" vertical="center" wrapText="1" readingOrder="2"/>
    </xf>
    <xf numFmtId="3" fontId="41" fillId="6" borderId="11" xfId="0" applyNumberFormat="1" applyFont="1" applyFill="1" applyBorder="1" applyAlignment="1">
      <alignment horizontal="center" vertical="center" wrapText="1" readingOrder="2"/>
    </xf>
    <xf numFmtId="3" fontId="41" fillId="15" borderId="1" xfId="0" applyNumberFormat="1" applyFont="1" applyFill="1" applyBorder="1" applyAlignment="1">
      <alignment horizontal="center" vertical="center" wrapText="1" readingOrder="2"/>
    </xf>
    <xf numFmtId="1" fontId="25" fillId="6" borderId="25" xfId="0" applyNumberFormat="1" applyFont="1" applyFill="1" applyBorder="1" applyAlignment="1">
      <alignment horizontal="center" vertical="center" wrapText="1" readingOrder="2"/>
    </xf>
    <xf numFmtId="3" fontId="41" fillId="15" borderId="1" xfId="0" applyNumberFormat="1" applyFont="1" applyFill="1" applyBorder="1" applyAlignment="1">
      <alignment horizontal="center" vertical="center" wrapText="1" readingOrder="2"/>
    </xf>
    <xf numFmtId="3" fontId="41" fillId="15" borderId="12" xfId="0" applyNumberFormat="1" applyFont="1" applyFill="1" applyBorder="1" applyAlignment="1">
      <alignment horizontal="center" vertical="center" wrapText="1" readingOrder="2"/>
    </xf>
    <xf numFmtId="3" fontId="41" fillId="6" borderId="1" xfId="0" applyNumberFormat="1" applyFont="1" applyFill="1" applyBorder="1" applyAlignment="1">
      <alignment horizontal="center" vertical="center" wrapText="1" readingOrder="2"/>
    </xf>
    <xf numFmtId="1" fontId="25" fillId="6" borderId="11" xfId="0" applyNumberFormat="1" applyFont="1" applyFill="1" applyBorder="1" applyAlignment="1">
      <alignment horizontal="center" vertical="center" wrapText="1" readingOrder="2"/>
    </xf>
    <xf numFmtId="1" fontId="25" fillId="6" borderId="1" xfId="0" applyNumberFormat="1" applyFont="1" applyFill="1" applyBorder="1" applyAlignment="1">
      <alignment horizontal="center" vertical="center" wrapText="1" readingOrder="2"/>
    </xf>
    <xf numFmtId="3" fontId="25" fillId="0" borderId="1" xfId="0" applyNumberFormat="1" applyFont="1" applyBorder="1" applyAlignment="1">
      <alignment horizontal="center" vertical="center" wrapText="1" readingOrder="2"/>
    </xf>
    <xf numFmtId="3" fontId="25" fillId="0" borderId="6" xfId="0" applyNumberFormat="1" applyFont="1" applyBorder="1" applyAlignment="1">
      <alignment horizontal="center" vertical="center" wrapText="1" readingOrder="2"/>
    </xf>
    <xf numFmtId="3" fontId="25" fillId="15" borderId="7" xfId="0" applyNumberFormat="1" applyFont="1" applyFill="1" applyBorder="1" applyAlignment="1">
      <alignment horizontal="center" vertical="center" wrapText="1" readingOrder="2"/>
    </xf>
    <xf numFmtId="3" fontId="25" fillId="15" borderId="1" xfId="0" applyNumberFormat="1" applyFont="1" applyFill="1" applyBorder="1" applyAlignment="1">
      <alignment horizontal="center" vertical="center" wrapText="1" readingOrder="2"/>
    </xf>
    <xf numFmtId="3" fontId="25" fillId="15" borderId="12" xfId="0" applyNumberFormat="1" applyFont="1" applyFill="1" applyBorder="1" applyAlignment="1">
      <alignment horizontal="center" vertical="center" wrapText="1" readingOrder="2"/>
    </xf>
    <xf numFmtId="3" fontId="25" fillId="7" borderId="6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 readingOrder="2"/>
    </xf>
    <xf numFmtId="3" fontId="25" fillId="6" borderId="1" xfId="0" applyNumberFormat="1" applyFont="1" applyFill="1" applyBorder="1" applyAlignment="1">
      <alignment horizontal="center" vertical="center" wrapText="1" readingOrder="2"/>
    </xf>
    <xf numFmtId="3" fontId="25" fillId="6" borderId="11" xfId="0" applyNumberFormat="1" applyFont="1" applyFill="1" applyBorder="1" applyAlignment="1">
      <alignment horizontal="center" vertical="center" wrapText="1" readingOrder="2"/>
    </xf>
    <xf numFmtId="3" fontId="25" fillId="7" borderId="0" xfId="0" applyNumberFormat="1" applyFont="1" applyFill="1" applyBorder="1" applyAlignment="1">
      <alignment horizontal="center" vertical="center" wrapText="1" readingOrder="2"/>
    </xf>
    <xf numFmtId="3" fontId="25" fillId="0" borderId="0" xfId="0" applyNumberFormat="1" applyFont="1" applyAlignment="1">
      <alignment horizontal="center" vertical="center" wrapText="1" readingOrder="2"/>
    </xf>
    <xf numFmtId="1" fontId="11" fillId="0" borderId="0" xfId="0" applyNumberFormat="1" applyFont="1" applyBorder="1" applyAlignment="1">
      <alignment vertical="center" wrapText="1" readingOrder="2"/>
    </xf>
    <xf numFmtId="1" fontId="12" fillId="0" borderId="0" xfId="0" applyNumberFormat="1" applyFont="1" applyBorder="1" applyAlignment="1">
      <alignment horizontal="center" vertical="center" wrapText="1" readingOrder="2"/>
    </xf>
    <xf numFmtId="3" fontId="41" fillId="3" borderId="11" xfId="0" applyNumberFormat="1" applyFont="1" applyFill="1" applyBorder="1" applyAlignment="1" applyProtection="1">
      <alignment horizontal="center" vertical="center" wrapText="1" readingOrder="2"/>
    </xf>
    <xf numFmtId="3" fontId="35" fillId="3" borderId="16" xfId="0" applyNumberFormat="1" applyFont="1" applyFill="1" applyBorder="1" applyAlignment="1" applyProtection="1">
      <alignment horizontal="center" vertical="center" wrapText="1" readingOrder="2"/>
    </xf>
    <xf numFmtId="3" fontId="25" fillId="15" borderId="6" xfId="0" applyNumberFormat="1" applyFont="1" applyFill="1" applyBorder="1" applyAlignment="1">
      <alignment horizontal="center" vertical="center" wrapText="1" readingOrder="2"/>
    </xf>
    <xf numFmtId="3" fontId="11" fillId="6" borderId="1" xfId="0" applyNumberFormat="1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 readingOrder="2"/>
    </xf>
    <xf numFmtId="3" fontId="11" fillId="15" borderId="1" xfId="0" applyNumberFormat="1" applyFont="1" applyFill="1" applyBorder="1" applyAlignment="1">
      <alignment horizontal="center" vertical="center" wrapText="1" readingOrder="2"/>
    </xf>
    <xf numFmtId="1" fontId="25" fillId="6" borderId="30" xfId="0" applyNumberFormat="1" applyFont="1" applyFill="1" applyBorder="1" applyAlignment="1">
      <alignment vertical="center" wrapText="1" readingOrder="2"/>
    </xf>
    <xf numFmtId="0" fontId="25" fillId="0" borderId="39" xfId="0" applyFont="1" applyBorder="1" applyAlignment="1">
      <alignment vertical="center"/>
    </xf>
    <xf numFmtId="1" fontId="25" fillId="6" borderId="32" xfId="0" applyNumberFormat="1" applyFont="1" applyFill="1" applyBorder="1" applyAlignment="1">
      <alignment vertical="center" wrapText="1" readingOrder="2"/>
    </xf>
    <xf numFmtId="1" fontId="25" fillId="6" borderId="16" xfId="0" applyNumberFormat="1" applyFont="1" applyFill="1" applyBorder="1" applyAlignment="1">
      <alignment vertical="center" wrapText="1" readingOrder="2"/>
    </xf>
    <xf numFmtId="1" fontId="25" fillId="6" borderId="23" xfId="0" applyNumberFormat="1" applyFont="1" applyFill="1" applyBorder="1" applyAlignment="1">
      <alignment vertical="center" wrapText="1" readingOrder="2"/>
    </xf>
    <xf numFmtId="0" fontId="39" fillId="0" borderId="53" xfId="0" applyFont="1" applyBorder="1" applyAlignment="1"/>
    <xf numFmtId="1" fontId="25" fillId="7" borderId="1" xfId="0" applyNumberFormat="1" applyFont="1" applyFill="1" applyBorder="1" applyAlignment="1">
      <alignment horizontal="center" vertical="center" wrapText="1" readingOrder="2"/>
    </xf>
    <xf numFmtId="3" fontId="25" fillId="0" borderId="20" xfId="0" applyNumberFormat="1" applyFont="1" applyBorder="1" applyAlignment="1">
      <alignment horizontal="center" vertical="center" wrapText="1" readingOrder="2"/>
    </xf>
    <xf numFmtId="3" fontId="25" fillId="15" borderId="25" xfId="0" applyNumberFormat="1" applyFont="1" applyFill="1" applyBorder="1" applyAlignment="1">
      <alignment horizontal="center" vertical="center" wrapText="1" readingOrder="2"/>
    </xf>
    <xf numFmtId="1" fontId="40" fillId="7" borderId="9" xfId="0" applyNumberFormat="1" applyFont="1" applyFill="1" applyBorder="1" applyAlignment="1">
      <alignment horizontal="center" vertical="center" wrapText="1" readingOrder="2"/>
    </xf>
    <xf numFmtId="1" fontId="25" fillId="6" borderId="25" xfId="0" applyNumberFormat="1" applyFont="1" applyFill="1" applyBorder="1" applyAlignment="1">
      <alignment horizontal="center" vertical="center" wrapText="1" readingOrder="2"/>
    </xf>
    <xf numFmtId="1" fontId="25" fillId="6" borderId="26" xfId="0" applyNumberFormat="1" applyFont="1" applyFill="1" applyBorder="1" applyAlignment="1">
      <alignment horizontal="center" vertical="center" wrapText="1" readingOrder="2"/>
    </xf>
    <xf numFmtId="1" fontId="25" fillId="6" borderId="27" xfId="0" applyNumberFormat="1" applyFont="1" applyFill="1" applyBorder="1" applyAlignment="1">
      <alignment horizontal="center" vertical="center" wrapText="1" readingOrder="2"/>
    </xf>
    <xf numFmtId="1" fontId="25" fillId="6" borderId="6" xfId="0" applyNumberFormat="1" applyFont="1" applyFill="1" applyBorder="1" applyAlignment="1">
      <alignment horizontal="center" vertical="center" wrapText="1" readingOrder="2"/>
    </xf>
    <xf numFmtId="3" fontId="25" fillId="0" borderId="0" xfId="0" applyNumberFormat="1" applyFont="1" applyAlignment="1">
      <alignment horizontal="center" vertical="center" wrapText="1" readingOrder="2"/>
    </xf>
    <xf numFmtId="3" fontId="41" fillId="6" borderId="1" xfId="0" applyNumberFormat="1" applyFont="1" applyFill="1" applyBorder="1" applyAlignment="1">
      <alignment horizontal="center" vertical="center" wrapText="1" readingOrder="2"/>
    </xf>
    <xf numFmtId="3" fontId="25" fillId="6" borderId="1" xfId="0" applyNumberFormat="1" applyFont="1" applyFill="1" applyBorder="1" applyAlignment="1">
      <alignment horizontal="center" vertical="center" wrapText="1" readingOrder="2"/>
    </xf>
    <xf numFmtId="3" fontId="25" fillId="0" borderId="0" xfId="0" applyNumberFormat="1" applyFont="1" applyBorder="1" applyAlignment="1">
      <alignment horizontal="center" vertical="center" wrapText="1" readingOrder="2"/>
    </xf>
    <xf numFmtId="1" fontId="25" fillId="15" borderId="13" xfId="0" applyNumberFormat="1" applyFont="1" applyFill="1" applyBorder="1" applyAlignment="1">
      <alignment horizontal="center" vertical="center" wrapText="1" readingOrder="2"/>
    </xf>
    <xf numFmtId="3" fontId="25" fillId="15" borderId="14" xfId="0" applyNumberFormat="1" applyFont="1" applyFill="1" applyBorder="1" applyAlignment="1">
      <alignment horizontal="center" vertical="center" wrapText="1" readingOrder="2"/>
    </xf>
    <xf numFmtId="3" fontId="41" fillId="15" borderId="14" xfId="0" applyNumberFormat="1" applyFont="1" applyFill="1" applyBorder="1" applyAlignment="1">
      <alignment horizontal="center" vertical="center" wrapText="1" readingOrder="2"/>
    </xf>
    <xf numFmtId="3" fontId="41" fillId="7" borderId="0" xfId="0" applyNumberFormat="1" applyFont="1" applyFill="1" applyBorder="1" applyAlignment="1">
      <alignment horizontal="center" vertical="center" wrapText="1" readingOrder="2"/>
    </xf>
    <xf numFmtId="1" fontId="25" fillId="6" borderId="1" xfId="0" applyNumberFormat="1" applyFont="1" applyFill="1" applyBorder="1" applyAlignment="1">
      <alignment horizontal="center" vertical="center" wrapText="1" readingOrder="2"/>
    </xf>
    <xf numFmtId="3" fontId="25" fillId="15" borderId="1" xfId="0" applyNumberFormat="1" applyFont="1" applyFill="1" applyBorder="1" applyAlignment="1">
      <alignment horizontal="center" vertical="center" wrapText="1" readingOrder="2"/>
    </xf>
    <xf numFmtId="1" fontId="25" fillId="6" borderId="11" xfId="0" applyNumberFormat="1" applyFont="1" applyFill="1" applyBorder="1" applyAlignment="1">
      <alignment horizontal="center" vertical="center" wrapText="1" readingOrder="2"/>
    </xf>
    <xf numFmtId="3" fontId="25" fillId="15" borderId="7" xfId="0" applyNumberFormat="1" applyFont="1" applyFill="1" applyBorder="1" applyAlignment="1">
      <alignment horizontal="center" vertical="center" wrapText="1" readingOrder="2"/>
    </xf>
    <xf numFmtId="3" fontId="39" fillId="0" borderId="0" xfId="0" applyNumberFormat="1" applyFont="1"/>
    <xf numFmtId="3" fontId="19" fillId="11" borderId="0" xfId="0" applyNumberFormat="1" applyFont="1" applyFill="1" applyBorder="1" applyAlignment="1" applyProtection="1">
      <alignment horizontal="right" vertical="center" wrapText="1" readingOrder="2"/>
    </xf>
    <xf numFmtId="0" fontId="46" fillId="7" borderId="0" xfId="0" applyFont="1" applyFill="1"/>
    <xf numFmtId="0" fontId="47" fillId="0" borderId="0" xfId="0" applyFont="1" applyAlignment="1">
      <alignment vertical="center"/>
    </xf>
    <xf numFmtId="3" fontId="19" fillId="3" borderId="0" xfId="0" applyNumberFormat="1" applyFont="1" applyFill="1" applyBorder="1" applyAlignment="1" applyProtection="1">
      <alignment horizontal="center" vertical="center" wrapText="1" readingOrder="2"/>
    </xf>
    <xf numFmtId="3" fontId="19" fillId="3" borderId="0" xfId="0" applyNumberFormat="1" applyFont="1" applyFill="1" applyBorder="1" applyAlignment="1" applyProtection="1">
      <alignment horizontal="center" vertical="center" wrapText="1" readingOrder="2"/>
    </xf>
    <xf numFmtId="3" fontId="25" fillId="15" borderId="62" xfId="0" applyNumberFormat="1" applyFont="1" applyFill="1" applyBorder="1" applyAlignment="1">
      <alignment horizontal="center" vertical="center" wrapText="1" readingOrder="2"/>
    </xf>
    <xf numFmtId="3" fontId="25" fillId="15" borderId="34" xfId="0" applyNumberFormat="1" applyFont="1" applyFill="1" applyBorder="1" applyAlignment="1">
      <alignment horizontal="center" vertical="center" wrapText="1" readingOrder="2"/>
    </xf>
    <xf numFmtId="3" fontId="41" fillId="15" borderId="62" xfId="0" applyNumberFormat="1" applyFont="1" applyFill="1" applyBorder="1" applyAlignment="1">
      <alignment horizontal="center" vertical="center" wrapText="1" readingOrder="2"/>
    </xf>
    <xf numFmtId="3" fontId="41" fillId="15" borderId="34" xfId="0" applyNumberFormat="1" applyFont="1" applyFill="1" applyBorder="1" applyAlignment="1">
      <alignment horizontal="center" vertical="center" wrapText="1" readingOrder="2"/>
    </xf>
    <xf numFmtId="3" fontId="25" fillId="15" borderId="40" xfId="0" applyNumberFormat="1" applyFont="1" applyFill="1" applyBorder="1" applyAlignment="1">
      <alignment horizontal="center" vertical="center" wrapText="1" readingOrder="2"/>
    </xf>
    <xf numFmtId="3" fontId="41" fillId="0" borderId="7" xfId="0" applyNumberFormat="1" applyFont="1" applyBorder="1" applyAlignment="1">
      <alignment horizontal="center" vertical="center" wrapText="1" readingOrder="2"/>
    </xf>
    <xf numFmtId="3" fontId="41" fillId="0" borderId="6" xfId="0" applyNumberFormat="1" applyFont="1" applyBorder="1" applyAlignment="1">
      <alignment horizontal="center" vertical="center" wrapText="1" readingOrder="2"/>
    </xf>
    <xf numFmtId="3" fontId="25" fillId="15" borderId="7" xfId="0" applyNumberFormat="1" applyFont="1" applyFill="1" applyBorder="1" applyAlignment="1">
      <alignment horizontal="center" vertical="center" wrapText="1" readingOrder="2"/>
    </xf>
    <xf numFmtId="3" fontId="25" fillId="15" borderId="59" xfId="0" applyNumberFormat="1" applyFont="1" applyFill="1" applyBorder="1" applyAlignment="1">
      <alignment horizontal="center" vertical="center" wrapText="1" readingOrder="2"/>
    </xf>
    <xf numFmtId="3" fontId="25" fillId="0" borderId="7" xfId="0" applyNumberFormat="1" applyFont="1" applyBorder="1" applyAlignment="1">
      <alignment horizontal="center" vertical="center" wrapText="1" readingOrder="2"/>
    </xf>
    <xf numFmtId="3" fontId="25" fillId="0" borderId="6" xfId="0" applyNumberFormat="1" applyFont="1" applyBorder="1" applyAlignment="1">
      <alignment horizontal="center" vertical="center" wrapText="1" readingOrder="2"/>
    </xf>
    <xf numFmtId="3" fontId="25" fillId="7" borderId="7" xfId="0" applyNumberFormat="1" applyFont="1" applyFill="1" applyBorder="1" applyAlignment="1">
      <alignment horizontal="center" vertical="center" wrapText="1"/>
    </xf>
    <xf numFmtId="3" fontId="25" fillId="7" borderId="6" xfId="0" applyNumberFormat="1" applyFont="1" applyFill="1" applyBorder="1" applyAlignment="1">
      <alignment horizontal="center" vertical="center" wrapText="1"/>
    </xf>
    <xf numFmtId="3" fontId="41" fillId="7" borderId="7" xfId="0" applyNumberFormat="1" applyFont="1" applyFill="1" applyBorder="1" applyAlignment="1">
      <alignment horizontal="center" vertical="center" wrapText="1"/>
    </xf>
    <xf numFmtId="3" fontId="41" fillId="7" borderId="6" xfId="0" applyNumberFormat="1" applyFont="1" applyFill="1" applyBorder="1" applyAlignment="1">
      <alignment horizontal="center" vertical="center" wrapText="1"/>
    </xf>
    <xf numFmtId="3" fontId="25" fillId="7" borderId="59" xfId="0" applyNumberFormat="1" applyFont="1" applyFill="1" applyBorder="1" applyAlignment="1">
      <alignment horizontal="center" vertical="center" wrapText="1"/>
    </xf>
    <xf numFmtId="3" fontId="41" fillId="6" borderId="50" xfId="0" applyNumberFormat="1" applyFont="1" applyFill="1" applyBorder="1" applyAlignment="1">
      <alignment horizontal="center" vertical="center" wrapText="1" readingOrder="2"/>
    </xf>
    <xf numFmtId="3" fontId="41" fillId="6" borderId="20" xfId="0" applyNumberFormat="1" applyFont="1" applyFill="1" applyBorder="1" applyAlignment="1">
      <alignment horizontal="center" vertical="center" wrapText="1" readingOrder="2"/>
    </xf>
    <xf numFmtId="3" fontId="25" fillId="6" borderId="50" xfId="0" applyNumberFormat="1" applyFont="1" applyFill="1" applyBorder="1" applyAlignment="1">
      <alignment horizontal="center" vertical="center" wrapText="1" readingOrder="2"/>
    </xf>
    <xf numFmtId="3" fontId="25" fillId="6" borderId="20" xfId="0" applyNumberFormat="1" applyFont="1" applyFill="1" applyBorder="1" applyAlignment="1">
      <alignment horizontal="center" vertical="center" wrapText="1" readingOrder="2"/>
    </xf>
    <xf numFmtId="3" fontId="25" fillId="15" borderId="50" xfId="0" applyNumberFormat="1" applyFont="1" applyFill="1" applyBorder="1" applyAlignment="1">
      <alignment horizontal="center" vertical="center" wrapText="1" readingOrder="2"/>
    </xf>
    <xf numFmtId="3" fontId="25" fillId="15" borderId="66" xfId="0" applyNumberFormat="1" applyFont="1" applyFill="1" applyBorder="1" applyAlignment="1">
      <alignment horizontal="center" vertical="center" wrapText="1" readingOrder="2"/>
    </xf>
    <xf numFmtId="1" fontId="25" fillId="6" borderId="56" xfId="0" applyNumberFormat="1" applyFont="1" applyFill="1" applyBorder="1" applyAlignment="1">
      <alignment horizontal="center" vertical="center" wrapText="1" readingOrder="2"/>
    </xf>
    <xf numFmtId="1" fontId="25" fillId="6" borderId="57" xfId="0" applyNumberFormat="1" applyFont="1" applyFill="1" applyBorder="1" applyAlignment="1">
      <alignment horizontal="center" vertical="center" wrapText="1" readingOrder="2"/>
    </xf>
    <xf numFmtId="1" fontId="25" fillId="6" borderId="58" xfId="0" applyNumberFormat="1" applyFont="1" applyFill="1" applyBorder="1" applyAlignment="1">
      <alignment horizontal="center" vertical="center" wrapText="1" readingOrder="2"/>
    </xf>
    <xf numFmtId="3" fontId="40" fillId="6" borderId="53" xfId="0" applyNumberFormat="1" applyFont="1" applyFill="1" applyBorder="1" applyAlignment="1">
      <alignment horizontal="center" vertical="center" wrapText="1" readingOrder="2"/>
    </xf>
    <xf numFmtId="3" fontId="40" fillId="6" borderId="52" xfId="0" applyNumberFormat="1" applyFont="1" applyFill="1" applyBorder="1" applyAlignment="1">
      <alignment horizontal="center" vertical="center" wrapText="1" readingOrder="2"/>
    </xf>
    <xf numFmtId="3" fontId="40" fillId="6" borderId="20" xfId="0" applyNumberFormat="1" applyFont="1" applyFill="1" applyBorder="1" applyAlignment="1">
      <alignment horizontal="center" vertical="center" wrapText="1" readingOrder="2"/>
    </xf>
    <xf numFmtId="3" fontId="25" fillId="6" borderId="54" xfId="0" applyNumberFormat="1" applyFont="1" applyFill="1" applyBorder="1" applyAlignment="1">
      <alignment horizontal="center" vertical="center" wrapText="1" readingOrder="2"/>
    </xf>
    <xf numFmtId="3" fontId="25" fillId="6" borderId="55" xfId="0" applyNumberFormat="1" applyFont="1" applyFill="1" applyBorder="1" applyAlignment="1">
      <alignment horizontal="center" vertical="center" wrapText="1" readingOrder="2"/>
    </xf>
    <xf numFmtId="3" fontId="25" fillId="6" borderId="33" xfId="0" applyNumberFormat="1" applyFont="1" applyFill="1" applyBorder="1" applyAlignment="1">
      <alignment horizontal="center" vertical="center" wrapText="1" readingOrder="2"/>
    </xf>
    <xf numFmtId="3" fontId="25" fillId="0" borderId="47" xfId="0" applyNumberFormat="1" applyFont="1" applyBorder="1" applyAlignment="1">
      <alignment horizontal="center" vertical="center" wrapText="1" readingOrder="2"/>
    </xf>
    <xf numFmtId="3" fontId="25" fillId="0" borderId="37" xfId="0" applyNumberFormat="1" applyFont="1" applyBorder="1" applyAlignment="1">
      <alignment horizontal="center" vertical="center" wrapText="1" readingOrder="2"/>
    </xf>
    <xf numFmtId="3" fontId="25" fillId="0" borderId="0" xfId="0" applyNumberFormat="1" applyFont="1" applyBorder="1" applyAlignment="1">
      <alignment horizontal="center" vertical="center" wrapText="1" readingOrder="2"/>
    </xf>
    <xf numFmtId="3" fontId="25" fillId="0" borderId="48" xfId="0" applyNumberFormat="1" applyFont="1" applyBorder="1" applyAlignment="1">
      <alignment horizontal="center" vertical="center" wrapText="1" readingOrder="2"/>
    </xf>
    <xf numFmtId="3" fontId="40" fillId="6" borderId="50" xfId="0" applyNumberFormat="1" applyFont="1" applyFill="1" applyBorder="1" applyAlignment="1">
      <alignment horizontal="center" vertical="center" wrapText="1" readingOrder="2"/>
    </xf>
    <xf numFmtId="3" fontId="25" fillId="6" borderId="1" xfId="0" applyNumberFormat="1" applyFont="1" applyFill="1" applyBorder="1" applyAlignment="1">
      <alignment horizontal="center" vertical="center" wrapText="1" readingOrder="2"/>
    </xf>
    <xf numFmtId="3" fontId="25" fillId="6" borderId="7" xfId="0" applyNumberFormat="1" applyFont="1" applyFill="1" applyBorder="1" applyAlignment="1">
      <alignment horizontal="center" vertical="center" wrapText="1" readingOrder="2"/>
    </xf>
    <xf numFmtId="3" fontId="25" fillId="6" borderId="11" xfId="0" applyNumberFormat="1" applyFont="1" applyFill="1" applyBorder="1" applyAlignment="1">
      <alignment horizontal="center" vertical="center" wrapText="1" readingOrder="2"/>
    </xf>
    <xf numFmtId="1" fontId="25" fillId="6" borderId="45" xfId="0" applyNumberFormat="1" applyFont="1" applyFill="1" applyBorder="1" applyAlignment="1">
      <alignment horizontal="center" vertical="center" wrapText="1" readingOrder="2"/>
    </xf>
    <xf numFmtId="1" fontId="25" fillId="6" borderId="22" xfId="0" applyNumberFormat="1" applyFont="1" applyFill="1" applyBorder="1" applyAlignment="1">
      <alignment horizontal="center" vertical="center" wrapText="1" readingOrder="2"/>
    </xf>
    <xf numFmtId="1" fontId="25" fillId="6" borderId="19" xfId="0" applyNumberFormat="1" applyFont="1" applyFill="1" applyBorder="1" applyAlignment="1">
      <alignment horizontal="center" vertical="center" wrapText="1" readingOrder="2"/>
    </xf>
    <xf numFmtId="1" fontId="25" fillId="6" borderId="11" xfId="0" applyNumberFormat="1" applyFont="1" applyFill="1" applyBorder="1" applyAlignment="1">
      <alignment horizontal="center" vertical="center" wrapText="1" readingOrder="2"/>
    </xf>
    <xf numFmtId="1" fontId="40" fillId="6" borderId="45" xfId="0" applyNumberFormat="1" applyFont="1" applyFill="1" applyBorder="1" applyAlignment="1">
      <alignment horizontal="center" vertical="center" wrapText="1" readingOrder="2"/>
    </xf>
    <xf numFmtId="1" fontId="40" fillId="6" borderId="22" xfId="0" applyNumberFormat="1" applyFont="1" applyFill="1" applyBorder="1" applyAlignment="1">
      <alignment horizontal="center" vertical="center" wrapText="1" readingOrder="2"/>
    </xf>
    <xf numFmtId="1" fontId="40" fillId="6" borderId="19" xfId="0" applyNumberFormat="1" applyFont="1" applyFill="1" applyBorder="1" applyAlignment="1">
      <alignment horizontal="center" vertical="center" wrapText="1" readingOrder="2"/>
    </xf>
    <xf numFmtId="3" fontId="40" fillId="6" borderId="8" xfId="0" applyNumberFormat="1" applyFont="1" applyFill="1" applyBorder="1" applyAlignment="1">
      <alignment horizontal="center" vertical="center" wrapText="1" readingOrder="2"/>
    </xf>
    <xf numFmtId="3" fontId="40" fillId="6" borderId="9" xfId="0" applyNumberFormat="1" applyFont="1" applyFill="1" applyBorder="1" applyAlignment="1">
      <alignment horizontal="center" vertical="center" wrapText="1" readingOrder="2"/>
    </xf>
    <xf numFmtId="3" fontId="25" fillId="6" borderId="10" xfId="0" applyNumberFormat="1" applyFont="1" applyFill="1" applyBorder="1" applyAlignment="1">
      <alignment horizontal="center" vertical="center" wrapText="1" readingOrder="2"/>
    </xf>
    <xf numFmtId="3" fontId="25" fillId="6" borderId="12" xfId="0" applyNumberFormat="1" applyFont="1" applyFill="1" applyBorder="1" applyAlignment="1">
      <alignment horizontal="center" vertical="center" wrapText="1" readingOrder="2"/>
    </xf>
    <xf numFmtId="1" fontId="25" fillId="15" borderId="11" xfId="0" applyNumberFormat="1" applyFont="1" applyFill="1" applyBorder="1" applyAlignment="1">
      <alignment horizontal="center" vertical="center" wrapText="1" readingOrder="2"/>
    </xf>
    <xf numFmtId="1" fontId="25" fillId="15" borderId="13" xfId="0" applyNumberFormat="1" applyFont="1" applyFill="1" applyBorder="1" applyAlignment="1">
      <alignment horizontal="center" vertical="center" wrapText="1" readingOrder="2"/>
    </xf>
    <xf numFmtId="3" fontId="25" fillId="15" borderId="14" xfId="0" applyNumberFormat="1" applyFont="1" applyFill="1" applyBorder="1" applyAlignment="1">
      <alignment horizontal="center" vertical="center" wrapText="1" readingOrder="2"/>
    </xf>
    <xf numFmtId="1" fontId="25" fillId="15" borderId="3" xfId="0" applyNumberFormat="1" applyFont="1" applyFill="1" applyBorder="1" applyAlignment="1">
      <alignment horizontal="center" vertical="center" wrapText="1" readingOrder="2"/>
    </xf>
    <xf numFmtId="1" fontId="25" fillId="15" borderId="65" xfId="0" applyNumberFormat="1" applyFont="1" applyFill="1" applyBorder="1" applyAlignment="1">
      <alignment horizontal="center" vertical="center" wrapText="1" readingOrder="2"/>
    </xf>
    <xf numFmtId="3" fontId="45" fillId="7" borderId="9" xfId="0" applyNumberFormat="1" applyFont="1" applyFill="1" applyBorder="1" applyAlignment="1">
      <alignment horizontal="center" vertical="center" wrapText="1" readingOrder="2"/>
    </xf>
    <xf numFmtId="3" fontId="41" fillId="15" borderId="14" xfId="0" applyNumberFormat="1" applyFont="1" applyFill="1" applyBorder="1" applyAlignment="1">
      <alignment horizontal="center" vertical="center" wrapText="1" readingOrder="2"/>
    </xf>
    <xf numFmtId="1" fontId="41" fillId="15" borderId="3" xfId="0" applyNumberFormat="1" applyFont="1" applyFill="1" applyBorder="1" applyAlignment="1">
      <alignment horizontal="center" vertical="center" wrapText="1" readingOrder="2"/>
    </xf>
    <xf numFmtId="1" fontId="41" fillId="15" borderId="65" xfId="0" applyNumberFormat="1" applyFont="1" applyFill="1" applyBorder="1" applyAlignment="1">
      <alignment horizontal="center" vertical="center" wrapText="1" readingOrder="2"/>
    </xf>
    <xf numFmtId="3" fontId="41" fillId="6" borderId="1" xfId="0" applyNumberFormat="1" applyFont="1" applyFill="1" applyBorder="1" applyAlignment="1">
      <alignment horizontal="center" vertical="center" wrapText="1" readingOrder="2"/>
    </xf>
    <xf numFmtId="3" fontId="25" fillId="15" borderId="3" xfId="0" applyNumberFormat="1" applyFont="1" applyFill="1" applyBorder="1" applyAlignment="1">
      <alignment horizontal="center" vertical="center" wrapText="1" readingOrder="2"/>
    </xf>
    <xf numFmtId="3" fontId="25" fillId="15" borderId="4" xfId="0" applyNumberFormat="1" applyFont="1" applyFill="1" applyBorder="1" applyAlignment="1">
      <alignment horizontal="center" vertical="center" wrapText="1" readingOrder="2"/>
    </xf>
    <xf numFmtId="3" fontId="25" fillId="15" borderId="49" xfId="0" applyNumberFormat="1" applyFont="1" applyFill="1" applyBorder="1" applyAlignment="1">
      <alignment horizontal="center" vertical="center" wrapText="1" readingOrder="2"/>
    </xf>
    <xf numFmtId="3" fontId="25" fillId="15" borderId="55" xfId="0" applyNumberFormat="1" applyFont="1" applyFill="1" applyBorder="1" applyAlignment="1">
      <alignment horizontal="center" vertical="center" wrapText="1" readingOrder="2"/>
    </xf>
    <xf numFmtId="3" fontId="41" fillId="7" borderId="10" xfId="0" applyNumberFormat="1" applyFont="1" applyFill="1" applyBorder="1" applyAlignment="1">
      <alignment horizontal="center" vertical="center" wrapText="1" readingOrder="2"/>
    </xf>
    <xf numFmtId="3" fontId="41" fillId="7" borderId="12" xfId="0" applyNumberFormat="1" applyFont="1" applyFill="1" applyBorder="1" applyAlignment="1">
      <alignment horizontal="center" vertical="center" wrapText="1" readingOrder="2"/>
    </xf>
    <xf numFmtId="1" fontId="25" fillId="6" borderId="1" xfId="0" applyNumberFormat="1" applyFont="1" applyFill="1" applyBorder="1" applyAlignment="1">
      <alignment horizontal="center" vertical="center" wrapText="1" readingOrder="2"/>
    </xf>
    <xf numFmtId="1" fontId="25" fillId="15" borderId="1" xfId="0" applyNumberFormat="1" applyFont="1" applyFill="1" applyBorder="1" applyAlignment="1">
      <alignment horizontal="center" vertical="center" wrapText="1" readingOrder="2"/>
    </xf>
    <xf numFmtId="3" fontId="25" fillId="15" borderId="1" xfId="0" applyNumberFormat="1" applyFont="1" applyFill="1" applyBorder="1" applyAlignment="1">
      <alignment horizontal="center" vertical="center" wrapText="1" readingOrder="2"/>
    </xf>
    <xf numFmtId="3" fontId="25" fillId="0" borderId="35" xfId="0" applyNumberFormat="1" applyFont="1" applyBorder="1" applyAlignment="1">
      <alignment horizontal="center" vertical="center" wrapText="1" readingOrder="2"/>
    </xf>
    <xf numFmtId="3" fontId="25" fillId="0" borderId="36" xfId="0" applyNumberFormat="1" applyFont="1" applyBorder="1" applyAlignment="1">
      <alignment horizontal="center" vertical="center" wrapText="1" readingOrder="2"/>
    </xf>
    <xf numFmtId="3" fontId="25" fillId="0" borderId="51" xfId="0" applyNumberFormat="1" applyFont="1" applyBorder="1" applyAlignment="1">
      <alignment horizontal="center" vertical="center" wrapText="1" readingOrder="2"/>
    </xf>
    <xf numFmtId="3" fontId="25" fillId="0" borderId="38" xfId="0" applyNumberFormat="1" applyFont="1" applyBorder="1" applyAlignment="1">
      <alignment horizontal="center" vertical="center" wrapText="1" readingOrder="2"/>
    </xf>
    <xf numFmtId="1" fontId="25" fillId="15" borderId="14" xfId="0" applyNumberFormat="1" applyFont="1" applyFill="1" applyBorder="1" applyAlignment="1">
      <alignment horizontal="center" vertical="center" wrapText="1" readingOrder="2"/>
    </xf>
    <xf numFmtId="3" fontId="40" fillId="6" borderId="5" xfId="0" applyNumberFormat="1" applyFont="1" applyFill="1" applyBorder="1" applyAlignment="1">
      <alignment horizontal="center" vertical="center" wrapText="1" readingOrder="2"/>
    </xf>
    <xf numFmtId="3" fontId="25" fillId="7" borderId="0" xfId="0" applyNumberFormat="1" applyFont="1" applyFill="1" applyBorder="1" applyAlignment="1">
      <alignment horizontal="center" vertical="center" wrapText="1" readingOrder="2"/>
    </xf>
    <xf numFmtId="3" fontId="41" fillId="7" borderId="0" xfId="0" applyNumberFormat="1" applyFont="1" applyFill="1" applyBorder="1" applyAlignment="1">
      <alignment horizontal="center" vertical="center" wrapText="1" readingOrder="2"/>
    </xf>
    <xf numFmtId="1" fontId="40" fillId="6" borderId="8" xfId="0" applyNumberFormat="1" applyFont="1" applyFill="1" applyBorder="1" applyAlignment="1">
      <alignment horizontal="center" vertical="center" wrapText="1" readingOrder="2"/>
    </xf>
    <xf numFmtId="1" fontId="40" fillId="6" borderId="11" xfId="0" applyNumberFormat="1" applyFont="1" applyFill="1" applyBorder="1" applyAlignment="1">
      <alignment horizontal="center" vertical="center" wrapText="1" readingOrder="2"/>
    </xf>
    <xf numFmtId="1" fontId="25" fillId="6" borderId="18" xfId="0" applyNumberFormat="1" applyFont="1" applyFill="1" applyBorder="1" applyAlignment="1">
      <alignment horizontal="center" vertical="center" wrapText="1" readingOrder="2"/>
    </xf>
    <xf numFmtId="3" fontId="40" fillId="7" borderId="9" xfId="0" applyNumberFormat="1" applyFont="1" applyFill="1" applyBorder="1" applyAlignment="1">
      <alignment horizontal="center" vertical="center" wrapText="1" readingOrder="2"/>
    </xf>
    <xf numFmtId="1" fontId="25" fillId="7" borderId="11" xfId="0" applyNumberFormat="1" applyFont="1" applyFill="1" applyBorder="1" applyAlignment="1">
      <alignment horizontal="center" vertical="center" wrapText="1" readingOrder="2"/>
    </xf>
    <xf numFmtId="3" fontId="25" fillId="7" borderId="10" xfId="0" applyNumberFormat="1" applyFont="1" applyFill="1" applyBorder="1" applyAlignment="1">
      <alignment horizontal="center" vertical="center" wrapText="1" readingOrder="2"/>
    </xf>
    <xf numFmtId="3" fontId="25" fillId="7" borderId="12" xfId="0" applyNumberFormat="1" applyFont="1" applyFill="1" applyBorder="1" applyAlignment="1">
      <alignment horizontal="center" vertical="center" wrapText="1" readingOrder="2"/>
    </xf>
    <xf numFmtId="1" fontId="25" fillId="16" borderId="51" xfId="0" applyNumberFormat="1" applyFont="1" applyFill="1" applyBorder="1" applyAlignment="1">
      <alignment horizontal="center" vertical="center" wrapText="1" readingOrder="2"/>
    </xf>
    <xf numFmtId="1" fontId="25" fillId="17" borderId="51" xfId="0" applyNumberFormat="1" applyFont="1" applyFill="1" applyBorder="1" applyAlignment="1">
      <alignment horizontal="center" vertical="center" wrapText="1" readingOrder="2"/>
    </xf>
    <xf numFmtId="3" fontId="25" fillId="0" borderId="16" xfId="0" applyNumberFormat="1" applyFont="1" applyBorder="1" applyAlignment="1">
      <alignment horizontal="center" vertical="center" wrapText="1" readingOrder="2"/>
    </xf>
    <xf numFmtId="3" fontId="25" fillId="0" borderId="0" xfId="0" applyNumberFormat="1" applyFont="1" applyAlignment="1">
      <alignment horizontal="center" vertical="center" wrapText="1" readingOrder="2"/>
    </xf>
    <xf numFmtId="1" fontId="25" fillId="6" borderId="32" xfId="0" applyNumberFormat="1" applyFont="1" applyFill="1" applyBorder="1" applyAlignment="1">
      <alignment horizontal="center" vertical="center" wrapText="1" readingOrder="2"/>
    </xf>
    <xf numFmtId="1" fontId="25" fillId="6" borderId="31" xfId="0" applyNumberFormat="1" applyFont="1" applyFill="1" applyBorder="1" applyAlignment="1">
      <alignment horizontal="center" vertical="center" wrapText="1" readingOrder="2"/>
    </xf>
    <xf numFmtId="1" fontId="25" fillId="6" borderId="25" xfId="0" applyNumberFormat="1" applyFont="1" applyFill="1" applyBorder="1" applyAlignment="1">
      <alignment horizontal="center" vertical="center" wrapText="1" readingOrder="2"/>
    </xf>
    <xf numFmtId="1" fontId="25" fillId="6" borderId="16" xfId="0" applyNumberFormat="1" applyFont="1" applyFill="1" applyBorder="1" applyAlignment="1">
      <alignment horizontal="center" vertical="center" wrapText="1" readingOrder="2"/>
    </xf>
    <xf numFmtId="1" fontId="25" fillId="6" borderId="0" xfId="0" applyNumberFormat="1" applyFont="1" applyFill="1" applyBorder="1" applyAlignment="1">
      <alignment horizontal="center" vertical="center" wrapText="1" readingOrder="2"/>
    </xf>
    <xf numFmtId="1" fontId="25" fillId="6" borderId="26" xfId="0" applyNumberFormat="1" applyFont="1" applyFill="1" applyBorder="1" applyAlignment="1">
      <alignment horizontal="center" vertical="center" wrapText="1" readingOrder="2"/>
    </xf>
    <xf numFmtId="1" fontId="25" fillId="6" borderId="23" xfId="0" applyNumberFormat="1" applyFont="1" applyFill="1" applyBorder="1" applyAlignment="1">
      <alignment horizontal="center" vertical="center" wrapText="1" readingOrder="2"/>
    </xf>
    <xf numFmtId="1" fontId="25" fillId="6" borderId="28" xfId="0" applyNumberFormat="1" applyFont="1" applyFill="1" applyBorder="1" applyAlignment="1">
      <alignment horizontal="center" vertical="center" wrapText="1" readingOrder="2"/>
    </xf>
    <xf numFmtId="1" fontId="25" fillId="6" borderId="27" xfId="0" applyNumberFormat="1" applyFont="1" applyFill="1" applyBorder="1" applyAlignment="1">
      <alignment horizontal="center" vertical="center" wrapText="1" readingOrder="2"/>
    </xf>
    <xf numFmtId="1" fontId="25" fillId="6" borderId="30" xfId="0" applyNumberFormat="1" applyFont="1" applyFill="1" applyBorder="1" applyAlignment="1">
      <alignment horizontal="center" vertical="center" wrapText="1" readingOrder="2"/>
    </xf>
    <xf numFmtId="1" fontId="25" fillId="6" borderId="24" xfId="0" applyNumberFormat="1" applyFont="1" applyFill="1" applyBorder="1" applyAlignment="1">
      <alignment horizontal="center" vertical="center" wrapText="1" readingOrder="2"/>
    </xf>
    <xf numFmtId="1" fontId="25" fillId="6" borderId="6" xfId="0" applyNumberFormat="1" applyFont="1" applyFill="1" applyBorder="1" applyAlignment="1">
      <alignment horizontal="center" vertical="center" wrapText="1" readingOrder="2"/>
    </xf>
    <xf numFmtId="3" fontId="25" fillId="15" borderId="18" xfId="0" applyNumberFormat="1" applyFont="1" applyFill="1" applyBorder="1" applyAlignment="1">
      <alignment horizontal="center" vertical="center" wrapText="1" readingOrder="2"/>
    </xf>
    <xf numFmtId="3" fontId="25" fillId="15" borderId="22" xfId="0" applyNumberFormat="1" applyFont="1" applyFill="1" applyBorder="1" applyAlignment="1">
      <alignment horizontal="center" vertical="center" wrapText="1" readingOrder="2"/>
    </xf>
    <xf numFmtId="3" fontId="25" fillId="15" borderId="67" xfId="0" applyNumberFormat="1" applyFont="1" applyFill="1" applyBorder="1" applyAlignment="1">
      <alignment horizontal="center" vertical="center" wrapText="1" readingOrder="2"/>
    </xf>
    <xf numFmtId="3" fontId="25" fillId="15" borderId="65" xfId="0" applyNumberFormat="1" applyFont="1" applyFill="1" applyBorder="1" applyAlignment="1">
      <alignment horizontal="center" vertical="center" wrapText="1" readingOrder="2"/>
    </xf>
    <xf numFmtId="3" fontId="25" fillId="15" borderId="68" xfId="0" applyNumberFormat="1" applyFont="1" applyFill="1" applyBorder="1" applyAlignment="1">
      <alignment horizontal="center" vertical="center" wrapText="1" readingOrder="2"/>
    </xf>
    <xf numFmtId="0" fontId="25" fillId="0" borderId="39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/>
    </xf>
    <xf numFmtId="0" fontId="39" fillId="0" borderId="52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3" fontId="19" fillId="4" borderId="11" xfId="0" applyNumberFormat="1" applyFont="1" applyFill="1" applyBorder="1" applyAlignment="1" applyProtection="1">
      <alignment horizontal="center" vertical="center" wrapText="1" readingOrder="2"/>
    </xf>
    <xf numFmtId="3" fontId="19" fillId="4" borderId="12" xfId="0" applyNumberFormat="1" applyFont="1" applyFill="1" applyBorder="1" applyAlignment="1" applyProtection="1">
      <alignment horizontal="center" vertical="center" wrapText="1" readingOrder="2"/>
    </xf>
    <xf numFmtId="3" fontId="19" fillId="11" borderId="35" xfId="0" applyNumberFormat="1" applyFont="1" applyFill="1" applyBorder="1" applyAlignment="1" applyProtection="1">
      <alignment horizontal="center" vertical="center" wrapText="1" readingOrder="2"/>
    </xf>
    <xf numFmtId="3" fontId="19" fillId="11" borderId="37" xfId="0" applyNumberFormat="1" applyFont="1" applyFill="1" applyBorder="1" applyAlignment="1" applyProtection="1">
      <alignment horizontal="center" vertical="center" wrapText="1" readingOrder="2"/>
    </xf>
    <xf numFmtId="3" fontId="19" fillId="11" borderId="36" xfId="0" applyNumberFormat="1" applyFont="1" applyFill="1" applyBorder="1" applyAlignment="1" applyProtection="1">
      <alignment horizontal="center" vertical="center" wrapText="1" readingOrder="2"/>
    </xf>
    <xf numFmtId="3" fontId="19" fillId="11" borderId="38" xfId="0" applyNumberFormat="1" applyFont="1" applyFill="1" applyBorder="1" applyAlignment="1" applyProtection="1">
      <alignment horizontal="center" vertical="center" wrapText="1" readingOrder="2"/>
    </xf>
    <xf numFmtId="3" fontId="19" fillId="11" borderId="3" xfId="0" applyNumberFormat="1" applyFont="1" applyFill="1" applyBorder="1" applyAlignment="1" applyProtection="1">
      <alignment horizontal="center" vertical="center" wrapText="1" readingOrder="2"/>
    </xf>
    <xf numFmtId="3" fontId="19" fillId="11" borderId="4" xfId="0" applyNumberFormat="1" applyFont="1" applyFill="1" applyBorder="1" applyAlignment="1" applyProtection="1">
      <alignment horizontal="center" vertical="center" wrapText="1" readingOrder="2"/>
    </xf>
    <xf numFmtId="3" fontId="19" fillId="11" borderId="5" xfId="0" applyNumberFormat="1" applyFont="1" applyFill="1" applyBorder="1" applyAlignment="1" applyProtection="1">
      <alignment horizontal="center" vertical="center" wrapText="1" readingOrder="2"/>
    </xf>
    <xf numFmtId="3" fontId="19" fillId="11" borderId="1" xfId="0" applyNumberFormat="1" applyFont="1" applyFill="1" applyBorder="1" applyAlignment="1" applyProtection="1">
      <alignment horizontal="center" vertical="center" wrapText="1" readingOrder="2"/>
    </xf>
    <xf numFmtId="3" fontId="19" fillId="11" borderId="22" xfId="0" applyNumberFormat="1" applyFont="1" applyFill="1" applyBorder="1" applyAlignment="1" applyProtection="1">
      <alignment horizontal="center" vertical="center" wrapText="1" readingOrder="2"/>
    </xf>
    <xf numFmtId="3" fontId="19" fillId="11" borderId="19" xfId="0" applyNumberFormat="1" applyFont="1" applyFill="1" applyBorder="1" applyAlignment="1" applyProtection="1">
      <alignment horizontal="center" vertical="center" wrapText="1" readingOrder="2"/>
    </xf>
    <xf numFmtId="3" fontId="19" fillId="11" borderId="33" xfId="0" applyNumberFormat="1" applyFont="1" applyFill="1" applyBorder="1" applyAlignment="1" applyProtection="1">
      <alignment horizontal="center" vertical="center" wrapText="1" readingOrder="2"/>
    </xf>
    <xf numFmtId="3" fontId="19" fillId="11" borderId="12" xfId="0" applyNumberFormat="1" applyFont="1" applyFill="1" applyBorder="1" applyAlignment="1" applyProtection="1">
      <alignment horizontal="center" vertical="center" wrapText="1" readingOrder="2"/>
    </xf>
    <xf numFmtId="3" fontId="19" fillId="11" borderId="46" xfId="0" applyNumberFormat="1" applyFont="1" applyFill="1" applyBorder="1" applyAlignment="1" applyProtection="1">
      <alignment horizontal="center" vertical="center" wrapText="1" readingOrder="2"/>
    </xf>
    <xf numFmtId="3" fontId="19" fillId="11" borderId="17" xfId="0" applyNumberFormat="1" applyFont="1" applyFill="1" applyBorder="1" applyAlignment="1" applyProtection="1">
      <alignment horizontal="center" vertical="center" wrapText="1" readingOrder="2"/>
    </xf>
    <xf numFmtId="3" fontId="19" fillId="11" borderId="49" xfId="0" applyNumberFormat="1" applyFont="1" applyFill="1" applyBorder="1" applyAlignment="1" applyProtection="1">
      <alignment horizontal="center" vertical="center" wrapText="1" readingOrder="2"/>
    </xf>
    <xf numFmtId="3" fontId="19" fillId="11" borderId="55" xfId="0" applyNumberFormat="1" applyFont="1" applyFill="1" applyBorder="1" applyAlignment="1" applyProtection="1">
      <alignment horizontal="center" vertical="center" wrapText="1" readingOrder="2"/>
    </xf>
    <xf numFmtId="3" fontId="18" fillId="2" borderId="2" xfId="0" applyNumberFormat="1" applyFont="1" applyFill="1" applyBorder="1" applyAlignment="1" applyProtection="1">
      <alignment horizontal="center" vertical="center" wrapText="1" readingOrder="2"/>
    </xf>
    <xf numFmtId="3" fontId="18" fillId="2" borderId="0" xfId="0" applyNumberFormat="1" applyFont="1" applyFill="1" applyBorder="1" applyAlignment="1" applyProtection="1">
      <alignment horizontal="center" vertical="center" wrapText="1" readingOrder="2"/>
    </xf>
    <xf numFmtId="3" fontId="19" fillId="2" borderId="41" xfId="0" applyNumberFormat="1" applyFont="1" applyFill="1" applyBorder="1" applyAlignment="1" applyProtection="1">
      <alignment horizontal="center" vertical="center" wrapText="1" readingOrder="2"/>
    </xf>
    <xf numFmtId="3" fontId="19" fillId="2" borderId="42" xfId="0" applyNumberFormat="1" applyFont="1" applyFill="1" applyBorder="1" applyAlignment="1" applyProtection="1">
      <alignment horizontal="center" vertical="center" wrapText="1" readingOrder="2"/>
    </xf>
    <xf numFmtId="3" fontId="19" fillId="2" borderId="43" xfId="0" applyNumberFormat="1" applyFont="1" applyFill="1" applyBorder="1" applyAlignment="1" applyProtection="1">
      <alignment horizontal="center" vertical="center" wrapText="1" readingOrder="2"/>
    </xf>
    <xf numFmtId="3" fontId="19" fillId="2" borderId="8" xfId="0" applyNumberFormat="1" applyFont="1" applyFill="1" applyBorder="1" applyAlignment="1" applyProtection="1">
      <alignment horizontal="center" vertical="center" wrapText="1" readingOrder="2"/>
    </xf>
    <xf numFmtId="3" fontId="19" fillId="2" borderId="9" xfId="0" applyNumberFormat="1" applyFont="1" applyFill="1" applyBorder="1" applyAlignment="1" applyProtection="1">
      <alignment horizontal="center" vertical="center" wrapText="1" readingOrder="2"/>
    </xf>
    <xf numFmtId="3" fontId="19" fillId="2" borderId="10" xfId="0" applyNumberFormat="1" applyFont="1" applyFill="1" applyBorder="1" applyAlignment="1" applyProtection="1">
      <alignment horizontal="center" vertical="center" wrapText="1" readingOrder="2"/>
    </xf>
    <xf numFmtId="3" fontId="19" fillId="2" borderId="20" xfId="0" applyNumberFormat="1" applyFont="1" applyFill="1" applyBorder="1" applyAlignment="1" applyProtection="1">
      <alignment horizontal="center" vertical="center" wrapText="1" readingOrder="2"/>
    </xf>
    <xf numFmtId="3" fontId="19" fillId="11" borderId="18" xfId="0" applyNumberFormat="1" applyFont="1" applyFill="1" applyBorder="1" applyAlignment="1" applyProtection="1">
      <alignment horizontal="center" vertical="center" wrapText="1" readingOrder="2"/>
    </xf>
    <xf numFmtId="3" fontId="19" fillId="13" borderId="39" xfId="0" applyNumberFormat="1" applyFont="1" applyFill="1" applyBorder="1" applyAlignment="1" applyProtection="1">
      <alignment horizontal="center" vertical="center" wrapText="1" readingOrder="2"/>
    </xf>
    <xf numFmtId="3" fontId="19" fillId="13" borderId="40" xfId="0" applyNumberFormat="1" applyFont="1" applyFill="1" applyBorder="1" applyAlignment="1" applyProtection="1">
      <alignment horizontal="center" vertical="center" wrapText="1" readingOrder="2"/>
    </xf>
    <xf numFmtId="3" fontId="19" fillId="2" borderId="1" xfId="0" applyNumberFormat="1" applyFont="1" applyFill="1" applyBorder="1" applyAlignment="1" applyProtection="1">
      <alignment horizontal="center" vertical="center" wrapText="1" readingOrder="2"/>
    </xf>
    <xf numFmtId="3" fontId="19" fillId="11" borderId="21" xfId="0" applyNumberFormat="1" applyFont="1" applyFill="1" applyBorder="1" applyAlignment="1" applyProtection="1">
      <alignment horizontal="center" vertical="center" wrapText="1" readingOrder="2"/>
    </xf>
    <xf numFmtId="3" fontId="19" fillId="11" borderId="25" xfId="0" applyNumberFormat="1" applyFont="1" applyFill="1" applyBorder="1" applyAlignment="1" applyProtection="1">
      <alignment horizontal="center" vertical="center" wrapText="1" readingOrder="2"/>
    </xf>
    <xf numFmtId="3" fontId="19" fillId="11" borderId="27" xfId="0" applyNumberFormat="1" applyFont="1" applyFill="1" applyBorder="1" applyAlignment="1" applyProtection="1">
      <alignment horizontal="center" vertical="center" wrapText="1" readingOrder="2"/>
    </xf>
    <xf numFmtId="3" fontId="19" fillId="13" borderId="1" xfId="0" applyNumberFormat="1" applyFont="1" applyFill="1" applyBorder="1" applyAlignment="1" applyProtection="1">
      <alignment horizontal="center" vertical="center" wrapText="1" readingOrder="2"/>
    </xf>
    <xf numFmtId="3" fontId="19" fillId="14" borderId="1" xfId="0" applyNumberFormat="1" applyFont="1" applyFill="1" applyBorder="1" applyAlignment="1" applyProtection="1">
      <alignment horizontal="center" vertical="center" wrapText="1" readingOrder="2"/>
    </xf>
    <xf numFmtId="3" fontId="19" fillId="3" borderId="16" xfId="0" applyNumberFormat="1" applyFont="1" applyFill="1" applyBorder="1" applyAlignment="1" applyProtection="1">
      <alignment horizontal="center" vertical="center" wrapText="1" readingOrder="2"/>
    </xf>
    <xf numFmtId="3" fontId="19" fillId="3" borderId="0" xfId="0" applyNumberFormat="1" applyFont="1" applyFill="1" applyBorder="1" applyAlignment="1" applyProtection="1">
      <alignment horizontal="center" vertical="center" wrapText="1" readingOrder="2"/>
    </xf>
    <xf numFmtId="3" fontId="16" fillId="15" borderId="62" xfId="0" applyNumberFormat="1" applyFont="1" applyFill="1" applyBorder="1" applyAlignment="1">
      <alignment horizontal="center" vertical="center" wrapText="1" readingOrder="2"/>
    </xf>
    <xf numFmtId="3" fontId="16" fillId="15" borderId="34" xfId="0" applyNumberFormat="1" applyFont="1" applyFill="1" applyBorder="1" applyAlignment="1">
      <alignment horizontal="center" vertical="center" wrapText="1" readingOrder="2"/>
    </xf>
    <xf numFmtId="3" fontId="16" fillId="15" borderId="40" xfId="0" applyNumberFormat="1" applyFont="1" applyFill="1" applyBorder="1" applyAlignment="1">
      <alignment horizontal="center" vertical="center" wrapText="1" readingOrder="2"/>
    </xf>
    <xf numFmtId="3" fontId="16" fillId="0" borderId="1" xfId="0" applyNumberFormat="1" applyFont="1" applyBorder="1" applyAlignment="1">
      <alignment horizontal="center" vertical="center" wrapText="1" readingOrder="2"/>
    </xf>
    <xf numFmtId="3" fontId="16" fillId="0" borderId="7" xfId="0" applyNumberFormat="1" applyFont="1" applyBorder="1" applyAlignment="1">
      <alignment horizontal="center" vertical="center" wrapText="1" readingOrder="2"/>
    </xf>
    <xf numFmtId="3" fontId="16" fillId="0" borderId="6" xfId="0" applyNumberFormat="1" applyFont="1" applyBorder="1" applyAlignment="1">
      <alignment horizontal="center" vertical="center" wrapText="1" readingOrder="2"/>
    </xf>
    <xf numFmtId="3" fontId="16" fillId="15" borderId="7" xfId="0" applyNumberFormat="1" applyFont="1" applyFill="1" applyBorder="1" applyAlignment="1">
      <alignment horizontal="center" vertical="center" wrapText="1" readingOrder="2"/>
    </xf>
    <xf numFmtId="3" fontId="16" fillId="15" borderId="59" xfId="0" applyNumberFormat="1" applyFont="1" applyFill="1" applyBorder="1" applyAlignment="1">
      <alignment horizontal="center" vertical="center" wrapText="1" readingOrder="2"/>
    </xf>
    <xf numFmtId="3" fontId="16" fillId="15" borderId="1" xfId="0" applyNumberFormat="1" applyFont="1" applyFill="1" applyBorder="1" applyAlignment="1">
      <alignment horizontal="center" vertical="center" wrapText="1" readingOrder="2"/>
    </xf>
    <xf numFmtId="3" fontId="16" fillId="15" borderId="12" xfId="0" applyNumberFormat="1" applyFont="1" applyFill="1" applyBorder="1" applyAlignment="1">
      <alignment horizontal="center" vertical="center" wrapText="1" readingOrder="2"/>
    </xf>
    <xf numFmtId="3" fontId="16" fillId="6" borderId="9" xfId="0" applyNumberFormat="1" applyFont="1" applyFill="1" applyBorder="1" applyAlignment="1">
      <alignment horizontal="center" vertical="center" wrapText="1" readingOrder="2"/>
    </xf>
    <xf numFmtId="3" fontId="16" fillId="15" borderId="9" xfId="0" applyNumberFormat="1" applyFont="1" applyFill="1" applyBorder="1" applyAlignment="1">
      <alignment horizontal="center" vertical="center" wrapText="1" readingOrder="2"/>
    </xf>
    <xf numFmtId="3" fontId="16" fillId="15" borderId="10" xfId="0" applyNumberFormat="1" applyFont="1" applyFill="1" applyBorder="1" applyAlignment="1">
      <alignment horizontal="center" vertical="center" wrapText="1" readingOrder="2"/>
    </xf>
    <xf numFmtId="3" fontId="16" fillId="0" borderId="47" xfId="0" applyNumberFormat="1" applyFont="1" applyBorder="1" applyAlignment="1">
      <alignment horizontal="center" vertical="center" wrapText="1" readingOrder="2"/>
    </xf>
    <xf numFmtId="3" fontId="16" fillId="0" borderId="37" xfId="0" applyNumberFormat="1" applyFont="1" applyBorder="1" applyAlignment="1">
      <alignment horizontal="center" vertical="center" wrapText="1" readingOrder="2"/>
    </xf>
    <xf numFmtId="3" fontId="16" fillId="0" borderId="0" xfId="0" applyNumberFormat="1" applyFont="1" applyBorder="1" applyAlignment="1">
      <alignment horizontal="center" vertical="center" wrapText="1" readingOrder="2"/>
    </xf>
    <xf numFmtId="3" fontId="16" fillId="0" borderId="48" xfId="0" applyNumberFormat="1" applyFont="1" applyBorder="1" applyAlignment="1">
      <alignment horizontal="center" vertical="center" wrapText="1" readingOrder="2"/>
    </xf>
    <xf numFmtId="1" fontId="25" fillId="6" borderId="13" xfId="0" applyNumberFormat="1" applyFont="1" applyFill="1" applyBorder="1" applyAlignment="1">
      <alignment horizontal="center" vertical="center" wrapText="1" readingOrder="2"/>
    </xf>
    <xf numFmtId="1" fontId="16" fillId="6" borderId="45" xfId="0" applyNumberFormat="1" applyFont="1" applyFill="1" applyBorder="1" applyAlignment="1">
      <alignment horizontal="center" vertical="center" wrapText="1" readingOrder="2"/>
    </xf>
    <xf numFmtId="1" fontId="16" fillId="6" borderId="22" xfId="0" applyNumberFormat="1" applyFont="1" applyFill="1" applyBorder="1" applyAlignment="1">
      <alignment horizontal="center" vertical="center" wrapText="1" readingOrder="2"/>
    </xf>
    <xf numFmtId="1" fontId="16" fillId="6" borderId="19" xfId="0" applyNumberFormat="1" applyFont="1" applyFill="1" applyBorder="1" applyAlignment="1">
      <alignment horizontal="center" vertical="center" wrapText="1" readingOrder="2"/>
    </xf>
    <xf numFmtId="3" fontId="42" fillId="6" borderId="50" xfId="0" applyNumberFormat="1" applyFont="1" applyFill="1" applyBorder="1" applyAlignment="1">
      <alignment horizontal="center" vertical="center" wrapText="1" readingOrder="2"/>
    </xf>
    <xf numFmtId="3" fontId="42" fillId="6" borderId="52" xfId="0" applyNumberFormat="1" applyFont="1" applyFill="1" applyBorder="1" applyAlignment="1">
      <alignment horizontal="center" vertical="center" wrapText="1" readingOrder="2"/>
    </xf>
    <xf numFmtId="3" fontId="42" fillId="6" borderId="53" xfId="0" applyNumberFormat="1" applyFont="1" applyFill="1" applyBorder="1" applyAlignment="1">
      <alignment horizontal="center" vertical="center" wrapText="1" readingOrder="2"/>
    </xf>
    <xf numFmtId="3" fontId="42" fillId="6" borderId="20" xfId="0" applyNumberFormat="1" applyFont="1" applyFill="1" applyBorder="1" applyAlignment="1">
      <alignment horizontal="center" vertical="center" wrapText="1" readingOrder="2"/>
    </xf>
    <xf numFmtId="1" fontId="42" fillId="6" borderId="45" xfId="0" applyNumberFormat="1" applyFont="1" applyFill="1" applyBorder="1" applyAlignment="1">
      <alignment horizontal="center" vertical="center" wrapText="1" readingOrder="2"/>
    </xf>
    <xf numFmtId="1" fontId="42" fillId="6" borderId="19" xfId="0" applyNumberFormat="1" applyFont="1" applyFill="1" applyBorder="1" applyAlignment="1">
      <alignment horizontal="center" vertical="center" wrapText="1" readingOrder="2"/>
    </xf>
    <xf numFmtId="3" fontId="42" fillId="6" borderId="9" xfId="0" applyNumberFormat="1" applyFont="1" applyFill="1" applyBorder="1" applyAlignment="1">
      <alignment horizontal="center" vertical="center" wrapText="1" readingOrder="2"/>
    </xf>
    <xf numFmtId="3" fontId="42" fillId="6" borderId="8" xfId="0" applyNumberFormat="1" applyFont="1" applyFill="1" applyBorder="1" applyAlignment="1">
      <alignment horizontal="center" vertical="center" wrapText="1" readingOrder="2"/>
    </xf>
    <xf numFmtId="1" fontId="42" fillId="6" borderId="22" xfId="0" applyNumberFormat="1" applyFont="1" applyFill="1" applyBorder="1" applyAlignment="1">
      <alignment horizontal="center" vertical="center" wrapText="1" readingOrder="2"/>
    </xf>
    <xf numFmtId="3" fontId="16" fillId="0" borderId="35" xfId="0" applyNumberFormat="1" applyFont="1" applyBorder="1" applyAlignment="1">
      <alignment horizontal="center" vertical="center" wrapText="1" readingOrder="2"/>
    </xf>
    <xf numFmtId="3" fontId="16" fillId="0" borderId="36" xfId="0" applyNumberFormat="1" applyFont="1" applyBorder="1" applyAlignment="1">
      <alignment horizontal="center" vertical="center" wrapText="1" readingOrder="2"/>
    </xf>
    <xf numFmtId="3" fontId="16" fillId="0" borderId="51" xfId="0" applyNumberFormat="1" applyFont="1" applyBorder="1" applyAlignment="1">
      <alignment horizontal="center" vertical="center" wrapText="1" readingOrder="2"/>
    </xf>
    <xf numFmtId="3" fontId="16" fillId="0" borderId="38" xfId="0" applyNumberFormat="1" applyFont="1" applyBorder="1" applyAlignment="1">
      <alignment horizontal="center" vertical="center" wrapText="1" readingOrder="2"/>
    </xf>
    <xf numFmtId="1" fontId="45" fillId="6" borderId="45" xfId="0" applyNumberFormat="1" applyFont="1" applyFill="1" applyBorder="1" applyAlignment="1">
      <alignment horizontal="center" vertical="center" wrapText="1" readingOrder="2"/>
    </xf>
    <xf numFmtId="1" fontId="45" fillId="6" borderId="22" xfId="0" applyNumberFormat="1" applyFont="1" applyFill="1" applyBorder="1" applyAlignment="1">
      <alignment horizontal="center" vertical="center" wrapText="1" readingOrder="2"/>
    </xf>
    <xf numFmtId="1" fontId="45" fillId="6" borderId="19" xfId="0" applyNumberFormat="1" applyFont="1" applyFill="1" applyBorder="1" applyAlignment="1">
      <alignment horizontal="center" vertical="center" wrapText="1" readingOrder="2"/>
    </xf>
    <xf numFmtId="3" fontId="42" fillId="6" borderId="5" xfId="0" applyNumberFormat="1" applyFont="1" applyFill="1" applyBorder="1" applyAlignment="1">
      <alignment horizontal="center" vertical="center" wrapText="1" readingOrder="2"/>
    </xf>
    <xf numFmtId="1" fontId="25" fillId="0" borderId="51" xfId="0" applyNumberFormat="1" applyFont="1" applyBorder="1" applyAlignment="1">
      <alignment horizontal="center" vertical="center" wrapText="1" readingOrder="2"/>
    </xf>
    <xf numFmtId="3" fontId="34" fillId="3" borderId="0" xfId="0" applyNumberFormat="1" applyFont="1" applyFill="1" applyBorder="1" applyAlignment="1" applyProtection="1">
      <alignment horizontal="center" vertical="center" wrapText="1" readingOrder="2"/>
    </xf>
    <xf numFmtId="0" fontId="21" fillId="14" borderId="1" xfId="0" applyNumberFormat="1" applyFont="1" applyFill="1" applyBorder="1" applyAlignment="1" applyProtection="1">
      <alignment horizontal="center" vertical="center" wrapText="1" readingOrder="2"/>
    </xf>
    <xf numFmtId="0" fontId="21" fillId="11" borderId="3" xfId="0" applyNumberFormat="1" applyFont="1" applyFill="1" applyBorder="1" applyAlignment="1" applyProtection="1">
      <alignment horizontal="center" vertical="center" wrapText="1" readingOrder="2"/>
    </xf>
    <xf numFmtId="0" fontId="21" fillId="11" borderId="4" xfId="0" applyNumberFormat="1" applyFont="1" applyFill="1" applyBorder="1" applyAlignment="1" applyProtection="1">
      <alignment horizontal="center" vertical="center" wrapText="1" readingOrder="2"/>
    </xf>
    <xf numFmtId="0" fontId="21" fillId="13" borderId="1" xfId="0" applyNumberFormat="1" applyFont="1" applyFill="1" applyBorder="1" applyAlignment="1" applyProtection="1">
      <alignment horizontal="center" vertical="center" wrapText="1" readingOrder="2"/>
    </xf>
    <xf numFmtId="0" fontId="21" fillId="2" borderId="1" xfId="0" applyNumberFormat="1" applyFont="1" applyFill="1" applyBorder="1" applyAlignment="1" applyProtection="1">
      <alignment horizontal="center" vertical="center" wrapText="1" readingOrder="2"/>
    </xf>
    <xf numFmtId="0" fontId="21" fillId="11" borderId="21" xfId="0" applyNumberFormat="1" applyFont="1" applyFill="1" applyBorder="1" applyAlignment="1" applyProtection="1">
      <alignment horizontal="center" vertical="center" wrapText="1" readingOrder="2"/>
    </xf>
    <xf numFmtId="0" fontId="21" fillId="11" borderId="25" xfId="0" applyNumberFormat="1" applyFont="1" applyFill="1" applyBorder="1" applyAlignment="1" applyProtection="1">
      <alignment horizontal="center" vertical="center" wrapText="1" readingOrder="2"/>
    </xf>
    <xf numFmtId="0" fontId="21" fillId="11" borderId="17" xfId="0" applyNumberFormat="1" applyFont="1" applyFill="1" applyBorder="1" applyAlignment="1" applyProtection="1">
      <alignment horizontal="center" vertical="center" wrapText="1" readingOrder="2"/>
    </xf>
    <xf numFmtId="0" fontId="21" fillId="11" borderId="27" xfId="0" applyNumberFormat="1" applyFont="1" applyFill="1" applyBorder="1" applyAlignment="1" applyProtection="1">
      <alignment horizontal="center" vertical="center" wrapText="1" readingOrder="2"/>
    </xf>
    <xf numFmtId="0" fontId="21" fillId="4" borderId="13" xfId="0" applyNumberFormat="1" applyFont="1" applyFill="1" applyBorder="1" applyAlignment="1" applyProtection="1">
      <alignment horizontal="center" vertical="center" wrapText="1" readingOrder="2"/>
    </xf>
    <xf numFmtId="0" fontId="21" fillId="4" borderId="14" xfId="0" applyNumberFormat="1" applyFont="1" applyFill="1" applyBorder="1" applyAlignment="1" applyProtection="1">
      <alignment horizontal="center" vertical="center" wrapText="1" readingOrder="2"/>
    </xf>
    <xf numFmtId="0" fontId="21" fillId="13" borderId="17" xfId="0" applyNumberFormat="1" applyFont="1" applyFill="1" applyBorder="1" applyAlignment="1" applyProtection="1">
      <alignment horizontal="center" vertical="center" wrapText="1" readingOrder="2"/>
    </xf>
    <xf numFmtId="0" fontId="21" fillId="13" borderId="27" xfId="0" applyNumberFormat="1" applyFont="1" applyFill="1" applyBorder="1" applyAlignment="1" applyProtection="1">
      <alignment horizontal="center" vertical="center" wrapText="1" readingOrder="2"/>
    </xf>
    <xf numFmtId="0" fontId="21" fillId="4" borderId="3" xfId="0" applyNumberFormat="1" applyFont="1" applyFill="1" applyBorder="1" applyAlignment="1" applyProtection="1">
      <alignment horizontal="center" vertical="center" wrapText="1" readingOrder="2"/>
    </xf>
    <xf numFmtId="0" fontId="21" fillId="11" borderId="45" xfId="0" applyNumberFormat="1" applyFont="1" applyFill="1" applyBorder="1" applyAlignment="1" applyProtection="1">
      <alignment horizontal="center" vertical="center" wrapText="1" readingOrder="2"/>
    </xf>
    <xf numFmtId="0" fontId="21" fillId="11" borderId="22" xfId="0" applyNumberFormat="1" applyFont="1" applyFill="1" applyBorder="1" applyAlignment="1" applyProtection="1">
      <alignment horizontal="center" vertical="center" wrapText="1" readingOrder="2"/>
    </xf>
    <xf numFmtId="0" fontId="21" fillId="2" borderId="2" xfId="0" applyNumberFormat="1" applyFont="1" applyFill="1" applyBorder="1" applyAlignment="1" applyProtection="1">
      <alignment horizontal="center" vertical="center" wrapText="1" readingOrder="2"/>
    </xf>
    <xf numFmtId="0" fontId="21" fillId="2" borderId="0" xfId="0" applyNumberFormat="1" applyFont="1" applyFill="1" applyBorder="1" applyAlignment="1" applyProtection="1">
      <alignment horizontal="center" vertical="center" wrapText="1" readingOrder="2"/>
    </xf>
    <xf numFmtId="0" fontId="19" fillId="13" borderId="1" xfId="0" applyNumberFormat="1" applyFont="1" applyFill="1" applyBorder="1" applyAlignment="1" applyProtection="1">
      <alignment horizontal="center" vertical="center" wrapText="1" readingOrder="2"/>
    </xf>
    <xf numFmtId="0" fontId="19" fillId="14" borderId="1" xfId="0" applyNumberFormat="1" applyFont="1" applyFill="1" applyBorder="1" applyAlignment="1" applyProtection="1">
      <alignment horizontal="center" vertical="center" wrapText="1" readingOrder="2"/>
    </xf>
    <xf numFmtId="0" fontId="19" fillId="11" borderId="3" xfId="0" applyNumberFormat="1" applyFont="1" applyFill="1" applyBorder="1" applyAlignment="1" applyProtection="1">
      <alignment horizontal="center" vertical="center" wrapText="1" readingOrder="2"/>
    </xf>
    <xf numFmtId="0" fontId="19" fillId="11" borderId="4" xfId="0" applyNumberFormat="1" applyFont="1" applyFill="1" applyBorder="1" applyAlignment="1" applyProtection="1">
      <alignment horizontal="center" vertical="center" wrapText="1" readingOrder="2"/>
    </xf>
    <xf numFmtId="0" fontId="19" fillId="11" borderId="5" xfId="0" applyNumberFormat="1" applyFont="1" applyFill="1" applyBorder="1" applyAlignment="1" applyProtection="1">
      <alignment horizontal="center" vertical="center" wrapText="1" readingOrder="2"/>
    </xf>
    <xf numFmtId="0" fontId="19" fillId="11" borderId="1" xfId="0" applyNumberFormat="1" applyFont="1" applyFill="1" applyBorder="1" applyAlignment="1" applyProtection="1">
      <alignment horizontal="center" vertical="center" wrapText="1" readingOrder="2"/>
    </xf>
    <xf numFmtId="0" fontId="19" fillId="11" borderId="21" xfId="0" applyNumberFormat="1" applyFont="1" applyFill="1" applyBorder="1" applyAlignment="1" applyProtection="1">
      <alignment horizontal="center" vertical="center" wrapText="1" readingOrder="2"/>
    </xf>
    <xf numFmtId="0" fontId="19" fillId="11" borderId="25" xfId="0" applyNumberFormat="1" applyFont="1" applyFill="1" applyBorder="1" applyAlignment="1" applyProtection="1">
      <alignment horizontal="center" vertical="center" wrapText="1" readingOrder="2"/>
    </xf>
    <xf numFmtId="0" fontId="19" fillId="11" borderId="17" xfId="0" applyNumberFormat="1" applyFont="1" applyFill="1" applyBorder="1" applyAlignment="1" applyProtection="1">
      <alignment horizontal="center" vertical="center" wrapText="1" readingOrder="2"/>
    </xf>
    <xf numFmtId="0" fontId="19" fillId="11" borderId="27" xfId="0" applyNumberFormat="1" applyFont="1" applyFill="1" applyBorder="1" applyAlignment="1" applyProtection="1">
      <alignment horizontal="center" vertical="center" wrapText="1" readingOrder="2"/>
    </xf>
    <xf numFmtId="0" fontId="19" fillId="2" borderId="1" xfId="0" applyNumberFormat="1" applyFont="1" applyFill="1" applyBorder="1" applyAlignment="1" applyProtection="1">
      <alignment horizontal="center" vertical="center" wrapText="1" readingOrder="2"/>
    </xf>
    <xf numFmtId="0" fontId="19" fillId="4" borderId="1" xfId="0" applyNumberFormat="1" applyFont="1" applyFill="1" applyBorder="1" applyAlignment="1" applyProtection="1">
      <alignment horizontal="center" vertical="center" wrapText="1" readingOrder="2"/>
    </xf>
    <xf numFmtId="0" fontId="19" fillId="13" borderId="7" xfId="0" applyNumberFormat="1" applyFont="1" applyFill="1" applyBorder="1" applyAlignment="1" applyProtection="1">
      <alignment horizontal="center" vertical="center" wrapText="1" readingOrder="2"/>
    </xf>
    <xf numFmtId="0" fontId="19" fillId="13" borderId="6" xfId="0" applyNumberFormat="1" applyFont="1" applyFill="1" applyBorder="1" applyAlignment="1" applyProtection="1">
      <alignment horizontal="center" vertical="center" wrapText="1" readingOrder="2"/>
    </xf>
    <xf numFmtId="0" fontId="18" fillId="2" borderId="2" xfId="0" applyNumberFormat="1" applyFont="1" applyFill="1" applyBorder="1" applyAlignment="1" applyProtection="1">
      <alignment horizontal="center" vertical="center" wrapText="1" readingOrder="2"/>
    </xf>
    <xf numFmtId="0" fontId="18" fillId="2" borderId="0" xfId="0" applyNumberFormat="1" applyFont="1" applyFill="1" applyBorder="1" applyAlignment="1" applyProtection="1">
      <alignment horizontal="center" vertical="center" wrapText="1" readingOrder="2"/>
    </xf>
    <xf numFmtId="0" fontId="21" fillId="4" borderId="1" xfId="0" applyNumberFormat="1" applyFont="1" applyFill="1" applyBorder="1" applyAlignment="1" applyProtection="1">
      <alignment horizontal="center" vertical="center" wrapText="1" readingOrder="2"/>
    </xf>
    <xf numFmtId="0" fontId="21" fillId="13" borderId="7" xfId="0" applyNumberFormat="1" applyFont="1" applyFill="1" applyBorder="1" applyAlignment="1" applyProtection="1">
      <alignment horizontal="center" vertical="center" wrapText="1" readingOrder="2"/>
    </xf>
    <xf numFmtId="0" fontId="21" fillId="13" borderId="6" xfId="0" applyNumberFormat="1" applyFont="1" applyFill="1" applyBorder="1" applyAlignment="1" applyProtection="1">
      <alignment horizontal="center" vertical="center" wrapText="1" readingOrder="2"/>
    </xf>
    <xf numFmtId="0" fontId="21" fillId="11" borderId="1" xfId="0" applyNumberFormat="1" applyFont="1" applyFill="1" applyBorder="1" applyAlignment="1" applyProtection="1">
      <alignment horizontal="center" vertical="center" wrapText="1" readingOrder="2"/>
    </xf>
    <xf numFmtId="0" fontId="21" fillId="11" borderId="2" xfId="0" applyNumberFormat="1" applyFont="1" applyFill="1" applyBorder="1" applyAlignment="1" applyProtection="1">
      <alignment horizontal="center" vertical="center" wrapText="1" readingOrder="2"/>
    </xf>
    <xf numFmtId="0" fontId="21" fillId="11" borderId="0" xfId="0" applyNumberFormat="1" applyFont="1" applyFill="1" applyBorder="1" applyAlignment="1" applyProtection="1">
      <alignment horizontal="center" vertical="center" wrapText="1" readingOrder="2"/>
    </xf>
    <xf numFmtId="0" fontId="21" fillId="11" borderId="7" xfId="0" applyNumberFormat="1" applyFont="1" applyFill="1" applyBorder="1" applyAlignment="1" applyProtection="1">
      <alignment horizontal="center" vertical="center" wrapText="1" readingOrder="2"/>
    </xf>
    <xf numFmtId="0" fontId="21" fillId="11" borderId="6" xfId="0" applyNumberFormat="1" applyFont="1" applyFill="1" applyBorder="1" applyAlignment="1" applyProtection="1">
      <alignment horizontal="center" vertical="center" wrapText="1" readingOrder="2"/>
    </xf>
    <xf numFmtId="3" fontId="15" fillId="3" borderId="0" xfId="0" applyNumberFormat="1" applyFont="1" applyFill="1" applyBorder="1" applyAlignment="1" applyProtection="1">
      <alignment horizontal="center" vertical="center" wrapText="1" readingOrder="2"/>
    </xf>
    <xf numFmtId="3" fontId="13" fillId="2" borderId="7" xfId="0" applyNumberFormat="1" applyFont="1" applyFill="1" applyBorder="1" applyAlignment="1" applyProtection="1">
      <alignment horizontal="center" vertical="center" wrapText="1" readingOrder="2"/>
    </xf>
    <xf numFmtId="3" fontId="13" fillId="2" borderId="24" xfId="0" applyNumberFormat="1" applyFont="1" applyFill="1" applyBorder="1" applyAlignment="1" applyProtection="1">
      <alignment horizontal="center" vertical="center" wrapText="1" readingOrder="2"/>
    </xf>
    <xf numFmtId="3" fontId="13" fillId="2" borderId="6" xfId="0" applyNumberFormat="1" applyFont="1" applyFill="1" applyBorder="1" applyAlignment="1" applyProtection="1">
      <alignment horizontal="center" vertical="center" wrapText="1" readingOrder="2"/>
    </xf>
    <xf numFmtId="3" fontId="13" fillId="3" borderId="4" xfId="0" applyNumberFormat="1" applyFont="1" applyFill="1" applyBorder="1" applyAlignment="1" applyProtection="1">
      <alignment horizontal="center" vertical="center" wrapText="1" readingOrder="2"/>
    </xf>
    <xf numFmtId="3" fontId="13" fillId="2" borderId="28" xfId="0" applyNumberFormat="1" applyFont="1" applyFill="1" applyBorder="1" applyAlignment="1" applyProtection="1">
      <alignment horizontal="center" vertical="center" wrapText="1" readingOrder="2"/>
    </xf>
    <xf numFmtId="3" fontId="13" fillId="2" borderId="1" xfId="0" applyNumberFormat="1" applyFont="1" applyFill="1" applyBorder="1" applyAlignment="1" applyProtection="1">
      <alignment horizontal="center" vertical="center" wrapText="1" readingOrder="2"/>
    </xf>
    <xf numFmtId="3" fontId="13" fillId="3" borderId="3" xfId="0" applyNumberFormat="1" applyFont="1" applyFill="1" applyBorder="1" applyAlignment="1" applyProtection="1">
      <alignment horizontal="center" vertical="center" wrapText="1" readingOrder="2"/>
    </xf>
    <xf numFmtId="3" fontId="13" fillId="4" borderId="7" xfId="0" applyNumberFormat="1" applyFont="1" applyFill="1" applyBorder="1" applyAlignment="1" applyProtection="1">
      <alignment horizontal="center" vertical="center" wrapText="1" readingOrder="2"/>
    </xf>
    <xf numFmtId="3" fontId="13" fillId="4" borderId="6" xfId="0" applyNumberFormat="1" applyFont="1" applyFill="1" applyBorder="1" applyAlignment="1" applyProtection="1">
      <alignment horizontal="center" vertical="center" wrapText="1" readingOrder="2"/>
    </xf>
    <xf numFmtId="3" fontId="13" fillId="3" borderId="7" xfId="0" applyNumberFormat="1" applyFont="1" applyFill="1" applyBorder="1" applyAlignment="1" applyProtection="1">
      <alignment horizontal="center" vertical="center" wrapText="1" readingOrder="2"/>
    </xf>
    <xf numFmtId="3" fontId="13" fillId="3" borderId="24" xfId="0" applyNumberFormat="1" applyFont="1" applyFill="1" applyBorder="1" applyAlignment="1" applyProtection="1">
      <alignment horizontal="center" vertical="center" wrapText="1" readingOrder="2"/>
    </xf>
    <xf numFmtId="3" fontId="13" fillId="3" borderId="6" xfId="0" applyNumberFormat="1" applyFont="1" applyFill="1" applyBorder="1" applyAlignment="1" applyProtection="1">
      <alignment horizontal="center" vertical="center" wrapText="1" readingOrder="2"/>
    </xf>
    <xf numFmtId="3" fontId="24" fillId="4" borderId="7" xfId="0" applyNumberFormat="1" applyFont="1" applyFill="1" applyBorder="1" applyAlignment="1" applyProtection="1">
      <alignment horizontal="center" vertical="center" wrapText="1" readingOrder="2"/>
    </xf>
    <xf numFmtId="3" fontId="24" fillId="4" borderId="6" xfId="0" applyNumberFormat="1" applyFont="1" applyFill="1" applyBorder="1" applyAlignment="1" applyProtection="1">
      <alignment horizontal="center" vertical="center" wrapText="1" readingOrder="2"/>
    </xf>
    <xf numFmtId="3" fontId="13" fillId="4" borderId="1" xfId="0" applyNumberFormat="1" applyFont="1" applyFill="1" applyBorder="1" applyAlignment="1" applyProtection="1">
      <alignment horizontal="center" vertical="center" wrapText="1" readingOrder="2"/>
    </xf>
    <xf numFmtId="3" fontId="13" fillId="3" borderId="0" xfId="0" applyNumberFormat="1" applyFont="1" applyFill="1" applyBorder="1" applyAlignment="1" applyProtection="1">
      <alignment horizontal="center" vertical="center" wrapText="1" readingOrder="2"/>
    </xf>
    <xf numFmtId="3" fontId="13" fillId="3" borderId="5" xfId="0" applyNumberFormat="1" applyFont="1" applyFill="1" applyBorder="1" applyAlignment="1" applyProtection="1">
      <alignment horizontal="center" vertical="center" wrapText="1" readingOrder="2"/>
    </xf>
    <xf numFmtId="3" fontId="13" fillId="2" borderId="0" xfId="0" applyNumberFormat="1" applyFont="1" applyFill="1" applyBorder="1" applyAlignment="1" applyProtection="1">
      <alignment horizontal="center" vertical="center" wrapText="1" readingOrder="2"/>
    </xf>
    <xf numFmtId="3" fontId="13" fillId="2" borderId="5" xfId="0" applyNumberFormat="1" applyFont="1" applyFill="1" applyBorder="1" applyAlignment="1" applyProtection="1">
      <alignment horizontal="center" vertical="center" wrapText="1" readingOrder="2"/>
    </xf>
    <xf numFmtId="3" fontId="14" fillId="3" borderId="0" xfId="0" applyNumberFormat="1" applyFont="1" applyFill="1" applyBorder="1" applyAlignment="1" applyProtection="1">
      <alignment horizontal="center" vertical="center" wrapText="1" readingOrder="2"/>
    </xf>
    <xf numFmtId="3" fontId="14" fillId="2" borderId="1" xfId="0" applyNumberFormat="1" applyFont="1" applyFill="1" applyBorder="1" applyAlignment="1" applyProtection="1">
      <alignment horizontal="center" vertical="center" wrapText="1" readingOrder="2"/>
    </xf>
    <xf numFmtId="3" fontId="14" fillId="3" borderId="3" xfId="0" applyNumberFormat="1" applyFont="1" applyFill="1" applyBorder="1" applyAlignment="1" applyProtection="1">
      <alignment horizontal="center" vertical="center" wrapText="1" readingOrder="2"/>
    </xf>
    <xf numFmtId="3" fontId="14" fillId="3" borderId="4" xfId="0" applyNumberFormat="1" applyFont="1" applyFill="1" applyBorder="1" applyAlignment="1" applyProtection="1">
      <alignment horizontal="center" vertical="center" wrapText="1" readingOrder="2"/>
    </xf>
    <xf numFmtId="3" fontId="14" fillId="3" borderId="5" xfId="0" applyNumberFormat="1" applyFont="1" applyFill="1" applyBorder="1" applyAlignment="1" applyProtection="1">
      <alignment horizontal="center" vertical="center" wrapText="1" readingOrder="2"/>
    </xf>
    <xf numFmtId="3" fontId="14" fillId="4" borderId="7" xfId="0" applyNumberFormat="1" applyFont="1" applyFill="1" applyBorder="1" applyAlignment="1" applyProtection="1">
      <alignment horizontal="center" vertical="center" wrapText="1" readingOrder="2"/>
    </xf>
    <xf numFmtId="3" fontId="14" fillId="4" borderId="6" xfId="0" applyNumberFormat="1" applyFont="1" applyFill="1" applyBorder="1" applyAlignment="1" applyProtection="1">
      <alignment horizontal="center" vertical="center" wrapText="1" readingOrder="2"/>
    </xf>
    <xf numFmtId="3" fontId="14" fillId="2" borderId="28" xfId="0" applyNumberFormat="1" applyFont="1" applyFill="1" applyBorder="1" applyAlignment="1" applyProtection="1">
      <alignment horizontal="center" vertical="center" wrapText="1" readingOrder="2"/>
    </xf>
    <xf numFmtId="3" fontId="33" fillId="4" borderId="7" xfId="0" applyNumberFormat="1" applyFont="1" applyFill="1" applyBorder="1" applyAlignment="1" applyProtection="1">
      <alignment horizontal="center" vertical="center" wrapText="1" readingOrder="2"/>
    </xf>
    <xf numFmtId="3" fontId="33" fillId="4" borderId="6" xfId="0" applyNumberFormat="1" applyFont="1" applyFill="1" applyBorder="1" applyAlignment="1" applyProtection="1">
      <alignment horizontal="center" vertical="center" wrapText="1" readingOrder="2"/>
    </xf>
    <xf numFmtId="3" fontId="14" fillId="3" borderId="26" xfId="0" applyNumberFormat="1" applyFont="1" applyFill="1" applyBorder="1" applyAlignment="1" applyProtection="1">
      <alignment horizontal="center" vertical="center" wrapText="1" readingOrder="2"/>
    </xf>
    <xf numFmtId="3" fontId="14" fillId="3" borderId="28" xfId="0" applyNumberFormat="1" applyFont="1" applyFill="1" applyBorder="1" applyAlignment="1" applyProtection="1">
      <alignment horizontal="center" vertical="center" wrapText="1" readingOrder="2"/>
    </xf>
    <xf numFmtId="0" fontId="31" fillId="0" borderId="0" xfId="0" applyFont="1" applyFill="1" applyBorder="1"/>
    <xf numFmtId="3" fontId="14" fillId="4" borderId="1" xfId="0" applyNumberFormat="1" applyFont="1" applyFill="1" applyBorder="1" applyAlignment="1" applyProtection="1">
      <alignment horizontal="center" vertical="center" wrapText="1" readingOrder="2"/>
    </xf>
    <xf numFmtId="3" fontId="13" fillId="3" borderId="28" xfId="0" applyNumberFormat="1" applyFont="1" applyFill="1" applyBorder="1" applyAlignment="1" applyProtection="1">
      <alignment horizontal="center" vertical="center" wrapText="1" readingOrder="2"/>
    </xf>
    <xf numFmtId="3" fontId="13" fillId="4" borderId="13" xfId="0" applyNumberFormat="1" applyFont="1" applyFill="1" applyBorder="1" applyAlignment="1" applyProtection="1">
      <alignment horizontal="center" vertical="center" wrapText="1" readingOrder="2"/>
    </xf>
    <xf numFmtId="3" fontId="13" fillId="4" borderId="14" xfId="0" applyNumberFormat="1" applyFont="1" applyFill="1" applyBorder="1" applyAlignment="1" applyProtection="1">
      <alignment horizontal="center" vertical="center" wrapText="1" readingOrder="2"/>
    </xf>
    <xf numFmtId="3" fontId="29" fillId="3" borderId="0" xfId="0" applyNumberFormat="1" applyFont="1" applyFill="1" applyBorder="1" applyAlignment="1" applyProtection="1">
      <alignment horizontal="center" vertical="center" wrapText="1" readingOrder="2"/>
    </xf>
    <xf numFmtId="3" fontId="13" fillId="2" borderId="21" xfId="0" applyNumberFormat="1" applyFont="1" applyFill="1" applyBorder="1" applyAlignment="1" applyProtection="1">
      <alignment horizontal="center" vertical="center" wrapText="1" readingOrder="2"/>
    </xf>
    <xf numFmtId="3" fontId="13" fillId="2" borderId="31" xfId="0" applyNumberFormat="1" applyFont="1" applyFill="1" applyBorder="1" applyAlignment="1" applyProtection="1">
      <alignment horizontal="center" vertical="center" wrapText="1" readingOrder="2"/>
    </xf>
    <xf numFmtId="3" fontId="13" fillId="2" borderId="25" xfId="0" applyNumberFormat="1" applyFont="1" applyFill="1" applyBorder="1" applyAlignment="1" applyProtection="1">
      <alignment horizontal="center" vertical="center" wrapText="1" readingOrder="2"/>
    </xf>
    <xf numFmtId="3" fontId="13" fillId="2" borderId="8" xfId="0" applyNumberFormat="1" applyFont="1" applyFill="1" applyBorder="1" applyAlignment="1" applyProtection="1">
      <alignment horizontal="center" vertical="center" wrapText="1" readingOrder="2"/>
    </xf>
    <xf numFmtId="3" fontId="13" fillId="2" borderId="9" xfId="0" applyNumberFormat="1" applyFont="1" applyFill="1" applyBorder="1" applyAlignment="1" applyProtection="1">
      <alignment horizontal="center" vertical="center" wrapText="1" readingOrder="2"/>
    </xf>
    <xf numFmtId="3" fontId="13" fillId="3" borderId="32" xfId="0" applyNumberFormat="1" applyFont="1" applyFill="1" applyBorder="1" applyAlignment="1" applyProtection="1">
      <alignment horizontal="center" vertical="center" wrapText="1" readingOrder="2"/>
    </xf>
    <xf numFmtId="3" fontId="13" fillId="3" borderId="16" xfId="0" applyNumberFormat="1" applyFont="1" applyFill="1" applyBorder="1" applyAlignment="1" applyProtection="1">
      <alignment horizontal="center" vertical="center" wrapText="1" readingOrder="2"/>
    </xf>
    <xf numFmtId="3" fontId="6" fillId="0" borderId="0" xfId="0" applyNumberFormat="1" applyFont="1" applyBorder="1" applyAlignment="1">
      <alignment horizontal="center" vertical="center" wrapText="1" readingOrder="2"/>
    </xf>
    <xf numFmtId="3" fontId="6" fillId="0" borderId="0" xfId="0" applyNumberFormat="1" applyFont="1" applyBorder="1" applyAlignment="1">
      <alignment horizontal="left" vertical="center" wrapText="1" readingOrder="2"/>
    </xf>
    <xf numFmtId="3" fontId="6" fillId="0" borderId="11" xfId="0" applyNumberFormat="1" applyFont="1" applyBorder="1" applyAlignment="1">
      <alignment horizontal="center" vertical="center" wrapText="1" readingOrder="2"/>
    </xf>
    <xf numFmtId="1" fontId="6" fillId="0" borderId="1" xfId="0" applyNumberFormat="1" applyFont="1" applyBorder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center" vertical="center" wrapText="1" readingOrder="2"/>
    </xf>
    <xf numFmtId="3" fontId="6" fillId="7" borderId="1" xfId="0" applyNumberFormat="1" applyFont="1" applyFill="1" applyBorder="1" applyAlignment="1">
      <alignment horizontal="center" vertical="center" wrapText="1" readingOrder="2"/>
    </xf>
    <xf numFmtId="3" fontId="6" fillId="10" borderId="11" xfId="0" applyNumberFormat="1" applyFont="1" applyFill="1" applyBorder="1" applyAlignment="1">
      <alignment horizontal="center" vertical="center" wrapText="1" readingOrder="2"/>
    </xf>
    <xf numFmtId="3" fontId="6" fillId="10" borderId="6" xfId="0" applyNumberFormat="1" applyFont="1" applyFill="1" applyBorder="1" applyAlignment="1">
      <alignment horizontal="center" vertical="center" wrapText="1" readingOrder="2"/>
    </xf>
    <xf numFmtId="3" fontId="6" fillId="10" borderId="1" xfId="0" applyNumberFormat="1" applyFont="1" applyFill="1" applyBorder="1" applyAlignment="1">
      <alignment horizontal="center" vertical="center" wrapText="1" readingOrder="2"/>
    </xf>
    <xf numFmtId="3" fontId="6" fillId="0" borderId="3" xfId="0" applyNumberFormat="1" applyFont="1" applyBorder="1" applyAlignment="1">
      <alignment horizontal="center" vertical="center" wrapText="1" readingOrder="2"/>
    </xf>
    <xf numFmtId="3" fontId="6" fillId="0" borderId="4" xfId="0" applyNumberFormat="1" applyFont="1" applyBorder="1" applyAlignment="1">
      <alignment horizontal="center" vertical="center" wrapText="1" readingOrder="2"/>
    </xf>
    <xf numFmtId="3" fontId="6" fillId="0" borderId="5" xfId="0" applyNumberFormat="1" applyFont="1" applyBorder="1" applyAlignment="1">
      <alignment horizontal="center" vertical="center" wrapText="1" readingOrder="2"/>
    </xf>
    <xf numFmtId="3" fontId="6" fillId="0" borderId="25" xfId="0" applyNumberFormat="1" applyFont="1" applyBorder="1" applyAlignment="1">
      <alignment horizontal="center" vertical="center" wrapText="1" readingOrder="2"/>
    </xf>
    <xf numFmtId="3" fontId="6" fillId="0" borderId="26" xfId="0" applyNumberFormat="1" applyFont="1" applyBorder="1" applyAlignment="1">
      <alignment horizontal="center" vertical="center" wrapText="1" readingOrder="2"/>
    </xf>
    <xf numFmtId="3" fontId="6" fillId="0" borderId="27" xfId="0" applyNumberFormat="1" applyFont="1" applyBorder="1" applyAlignment="1">
      <alignment horizontal="center" vertical="center" wrapText="1" readingOrder="2"/>
    </xf>
    <xf numFmtId="3" fontId="6" fillId="7" borderId="11" xfId="0" applyNumberFormat="1" applyFont="1" applyFill="1" applyBorder="1" applyAlignment="1">
      <alignment horizontal="center" vertical="center" wrapText="1" readingOrder="2"/>
    </xf>
    <xf numFmtId="3" fontId="6" fillId="7" borderId="6" xfId="0" applyNumberFormat="1" applyFont="1" applyFill="1" applyBorder="1" applyAlignment="1">
      <alignment horizontal="center" vertical="center" wrapText="1" readingOrder="2"/>
    </xf>
    <xf numFmtId="3" fontId="14" fillId="12" borderId="7" xfId="0" applyNumberFormat="1" applyFont="1" applyFill="1" applyBorder="1" applyAlignment="1" applyProtection="1">
      <alignment horizontal="center" vertical="center" wrapText="1" readingOrder="2"/>
    </xf>
    <xf numFmtId="3" fontId="14" fillId="12" borderId="24" xfId="0" applyNumberFormat="1" applyFont="1" applyFill="1" applyBorder="1" applyAlignment="1" applyProtection="1">
      <alignment horizontal="center" vertical="center" wrapText="1" readingOrder="2"/>
    </xf>
    <xf numFmtId="3" fontId="14" fillId="12" borderId="6" xfId="0" applyNumberFormat="1" applyFont="1" applyFill="1" applyBorder="1" applyAlignment="1" applyProtection="1">
      <alignment horizontal="center" vertical="center" wrapText="1" readingOrder="2"/>
    </xf>
    <xf numFmtId="3" fontId="6" fillId="0" borderId="6" xfId="0" applyNumberFormat="1" applyFont="1" applyBorder="1" applyAlignment="1">
      <alignment horizontal="center" vertical="center" wrapText="1" readingOrder="2"/>
    </xf>
    <xf numFmtId="3" fontId="6" fillId="0" borderId="18" xfId="0" applyNumberFormat="1" applyFont="1" applyBorder="1" applyAlignment="1">
      <alignment horizontal="center" vertical="center" wrapText="1" readingOrder="2"/>
    </xf>
    <xf numFmtId="3" fontId="6" fillId="0" borderId="22" xfId="0" applyNumberFormat="1" applyFont="1" applyBorder="1" applyAlignment="1">
      <alignment horizontal="center" vertical="center" wrapText="1" readingOrder="2"/>
    </xf>
    <xf numFmtId="3" fontId="6" fillId="0" borderId="19" xfId="0" applyNumberFormat="1" applyFont="1" applyBorder="1" applyAlignment="1">
      <alignment horizontal="center" vertical="center" wrapText="1" readingOrder="2"/>
    </xf>
    <xf numFmtId="1" fontId="6" fillId="0" borderId="3" xfId="0" applyNumberFormat="1" applyFont="1" applyBorder="1" applyAlignment="1">
      <alignment horizontal="center" vertical="center" wrapText="1" readingOrder="2"/>
    </xf>
    <xf numFmtId="1" fontId="6" fillId="0" borderId="4" xfId="0" applyNumberFormat="1" applyFont="1" applyBorder="1" applyAlignment="1">
      <alignment horizontal="center" vertical="center" wrapText="1" readingOrder="2"/>
    </xf>
    <xf numFmtId="1" fontId="6" fillId="0" borderId="5" xfId="0" applyNumberFormat="1" applyFont="1" applyBorder="1" applyAlignment="1">
      <alignment horizontal="center" vertical="center" wrapText="1" readingOrder="2"/>
    </xf>
    <xf numFmtId="3" fontId="22" fillId="0" borderId="6" xfId="0" applyNumberFormat="1" applyFont="1" applyBorder="1" applyAlignment="1">
      <alignment horizontal="center" vertical="center" wrapText="1" readingOrder="2"/>
    </xf>
    <xf numFmtId="3" fontId="6" fillId="6" borderId="25" xfId="0" applyNumberFormat="1" applyFont="1" applyFill="1" applyBorder="1" applyAlignment="1">
      <alignment horizontal="center" vertical="center" wrapText="1" readingOrder="2"/>
    </xf>
    <xf numFmtId="3" fontId="6" fillId="6" borderId="26" xfId="0" applyNumberFormat="1" applyFont="1" applyFill="1" applyBorder="1" applyAlignment="1">
      <alignment horizontal="center" vertical="center" wrapText="1" readingOrder="2"/>
    </xf>
    <xf numFmtId="3" fontId="6" fillId="6" borderId="27" xfId="0" applyNumberFormat="1" applyFont="1" applyFill="1" applyBorder="1" applyAlignment="1">
      <alignment horizontal="center" vertical="center" wrapText="1" readingOrder="2"/>
    </xf>
    <xf numFmtId="0" fontId="10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2" fillId="3" borderId="1" xfId="0" applyNumberFormat="1" applyFont="1" applyFill="1" applyBorder="1" applyAlignment="1" applyProtection="1">
      <alignment horizontal="center" vertical="center" wrapText="1" readingOrder="2"/>
    </xf>
    <xf numFmtId="0" fontId="2" fillId="2" borderId="2" xfId="0" applyNumberFormat="1" applyFont="1" applyFill="1" applyBorder="1" applyAlignment="1" applyProtection="1">
      <alignment horizontal="center" vertical="center" wrapText="1" readingOrder="2"/>
    </xf>
    <xf numFmtId="0" fontId="2" fillId="2" borderId="0" xfId="0" applyNumberFormat="1" applyFont="1" applyFill="1" applyBorder="1" applyAlignment="1" applyProtection="1">
      <alignment horizontal="center" vertical="center" wrapText="1" readingOrder="2"/>
    </xf>
    <xf numFmtId="0" fontId="2" fillId="2" borderId="1" xfId="0" applyNumberFormat="1" applyFont="1" applyFill="1" applyBorder="1" applyAlignment="1" applyProtection="1">
      <alignment horizontal="center" vertical="center" wrapText="1" readingOrder="2"/>
    </xf>
    <xf numFmtId="3" fontId="18" fillId="0" borderId="28" xfId="0" applyNumberFormat="1" applyFont="1" applyBorder="1" applyAlignment="1">
      <alignment horizontal="center" vertical="center" readingOrder="2"/>
    </xf>
    <xf numFmtId="3" fontId="16" fillId="6" borderId="1" xfId="0" applyNumberFormat="1" applyFont="1" applyFill="1" applyBorder="1" applyAlignment="1">
      <alignment horizontal="center" readingOrder="2"/>
    </xf>
    <xf numFmtId="3" fontId="16" fillId="0" borderId="1" xfId="0" applyNumberFormat="1" applyFont="1" applyBorder="1" applyAlignment="1">
      <alignment horizontal="center" readingOrder="2"/>
    </xf>
    <xf numFmtId="0" fontId="8" fillId="0" borderId="14" xfId="0" applyFont="1" applyBorder="1" applyAlignment="1">
      <alignment horizontal="center" vertical="center" wrapText="1" readingOrder="2"/>
    </xf>
  </cellXfs>
  <cellStyles count="2">
    <cellStyle name="Normal" xfId="0" builtinId="0"/>
    <cellStyle name="Normal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2920-5E1C-4297-BA5C-946D386E0F3C}">
  <dimension ref="B1:BS81"/>
  <sheetViews>
    <sheetView rightToLeft="1" tabSelected="1" topLeftCell="BM1" zoomScale="82" zoomScaleNormal="82" workbookViewId="0">
      <selection activeCell="BS12" sqref="BS12"/>
    </sheetView>
  </sheetViews>
  <sheetFormatPr defaultRowHeight="18" customHeight="1" x14ac:dyDescent="0.2"/>
  <cols>
    <col min="1" max="1" width="2.85546875" style="179" customWidth="1"/>
    <col min="2" max="2" width="16.5703125" style="340" customWidth="1"/>
    <col min="3" max="3" width="9" style="340" customWidth="1"/>
    <col min="4" max="4" width="19.5703125" style="339" customWidth="1"/>
    <col min="5" max="5" width="17.7109375" style="339" customWidth="1"/>
    <col min="6" max="6" width="17.5703125" style="339" customWidth="1"/>
    <col min="7" max="7" width="20.140625" style="339" customWidth="1"/>
    <col min="8" max="8" width="17.85546875" style="339" customWidth="1"/>
    <col min="9" max="9" width="16.5703125" style="339" customWidth="1"/>
    <col min="10" max="10" width="18" style="339" customWidth="1"/>
    <col min="11" max="11" width="16.85546875" style="339" customWidth="1"/>
    <col min="12" max="12" width="18.140625" style="339" customWidth="1"/>
    <col min="13" max="13" width="15.42578125" style="339" customWidth="1"/>
    <col min="14" max="14" width="14" style="339" customWidth="1"/>
    <col min="15" max="15" width="16.140625" style="339" customWidth="1"/>
    <col min="16" max="16" width="16.7109375" style="339" customWidth="1"/>
    <col min="17" max="17" width="17.28515625" style="339" customWidth="1"/>
    <col min="18" max="18" width="20.28515625" style="339" customWidth="1"/>
    <col min="19" max="19" width="18.7109375" style="339" customWidth="1"/>
    <col min="20" max="20" width="18.140625" style="339" customWidth="1"/>
    <col min="21" max="21" width="14" style="339" customWidth="1"/>
    <col min="22" max="22" width="18.7109375" style="339" customWidth="1"/>
    <col min="23" max="23" width="19.7109375" style="339" customWidth="1"/>
    <col min="24" max="24" width="20.28515625" style="339" customWidth="1"/>
    <col min="25" max="25" width="16.5703125" style="340" customWidth="1"/>
    <col min="26" max="26" width="9" style="340" customWidth="1"/>
    <col min="27" max="27" width="19.5703125" style="339" customWidth="1"/>
    <col min="28" max="28" width="17.7109375" style="339" customWidth="1"/>
    <col min="29" max="29" width="17.5703125" style="339" customWidth="1"/>
    <col min="30" max="30" width="20.140625" style="339" customWidth="1"/>
    <col min="31" max="31" width="16.85546875" style="339" customWidth="1"/>
    <col min="32" max="32" width="15.7109375" style="339" customWidth="1"/>
    <col min="33" max="33" width="17.7109375" style="339" customWidth="1"/>
    <col min="34" max="34" width="16.7109375" style="339" customWidth="1"/>
    <col min="35" max="35" width="18.140625" style="339" customWidth="1"/>
    <col min="36" max="36" width="16.85546875" style="339" customWidth="1"/>
    <col min="37" max="37" width="14" style="339" customWidth="1"/>
    <col min="38" max="38" width="16.28515625" style="339" customWidth="1"/>
    <col min="39" max="39" width="16.7109375" style="339" customWidth="1"/>
    <col min="40" max="40" width="17.28515625" style="339" customWidth="1"/>
    <col min="41" max="41" width="20.42578125" style="339" customWidth="1"/>
    <col min="42" max="42" width="18.7109375" style="395" customWidth="1"/>
    <col min="43" max="43" width="18.140625" style="395" customWidth="1"/>
    <col min="44" max="44" width="14" style="395" customWidth="1"/>
    <col min="45" max="45" width="18.7109375" style="395" customWidth="1"/>
    <col min="46" max="46" width="19.7109375" style="395" customWidth="1"/>
    <col min="47" max="47" width="20.28515625" style="395" customWidth="1"/>
    <col min="48" max="48" width="16.5703125" style="340" customWidth="1"/>
    <col min="49" max="49" width="9" style="355" customWidth="1"/>
    <col min="50" max="50" width="20.28515625" style="356" customWidth="1"/>
    <col min="51" max="51" width="17" style="356" customWidth="1"/>
    <col min="52" max="52" width="17.28515625" style="356" customWidth="1"/>
    <col min="53" max="53" width="18.5703125" style="356" customWidth="1"/>
    <col min="54" max="54" width="18.7109375" style="356" customWidth="1"/>
    <col min="55" max="55" width="16.5703125" style="356" customWidth="1"/>
    <col min="56" max="57" width="18" style="356" customWidth="1"/>
    <col min="58" max="58" width="18.140625" style="356" customWidth="1"/>
    <col min="59" max="59" width="16" style="356" customWidth="1"/>
    <col min="60" max="60" width="20.140625" style="356" customWidth="1"/>
    <col min="61" max="61" width="18.5703125" style="356" customWidth="1"/>
    <col min="62" max="62" width="16.7109375" style="356" customWidth="1"/>
    <col min="63" max="63" width="17.140625" style="356" customWidth="1"/>
    <col min="64" max="64" width="18.85546875" style="356" bestFit="1" customWidth="1"/>
    <col min="65" max="65" width="18.7109375" style="395" customWidth="1"/>
    <col min="66" max="66" width="18.140625" style="395" customWidth="1"/>
    <col min="67" max="67" width="14" style="395" customWidth="1"/>
    <col min="68" max="68" width="18.7109375" style="395" customWidth="1"/>
    <col min="69" max="69" width="19.7109375" style="395" customWidth="1"/>
    <col min="70" max="70" width="20.28515625" style="395" customWidth="1"/>
    <col min="71" max="71" width="30.5703125" style="179" bestFit="1" customWidth="1"/>
    <col min="72" max="257" width="9.140625" style="179"/>
    <col min="258" max="258" width="2.85546875" style="179" customWidth="1"/>
    <col min="259" max="259" width="13.85546875" style="179" bestFit="1" customWidth="1"/>
    <col min="260" max="260" width="9.5703125" style="179" customWidth="1"/>
    <col min="261" max="261" width="9.28515625" style="179" customWidth="1"/>
    <col min="262" max="262" width="8.7109375" style="179" customWidth="1"/>
    <col min="263" max="263" width="10.7109375" style="179" customWidth="1"/>
    <col min="264" max="264" width="8.5703125" style="179" bestFit="1" customWidth="1"/>
    <col min="265" max="265" width="7.5703125" style="179" bestFit="1" customWidth="1"/>
    <col min="266" max="266" width="9" style="179" bestFit="1" customWidth="1"/>
    <col min="267" max="267" width="8.28515625" style="179" bestFit="1" customWidth="1"/>
    <col min="268" max="268" width="9.28515625" style="179" bestFit="1" customWidth="1"/>
    <col min="269" max="269" width="8.42578125" style="179" bestFit="1" customWidth="1"/>
    <col min="270" max="270" width="7.5703125" style="179" customWidth="1"/>
    <col min="271" max="272" width="7.5703125" style="179" bestFit="1" customWidth="1"/>
    <col min="273" max="273" width="10.140625" style="179" bestFit="1" customWidth="1"/>
    <col min="274" max="274" width="11" style="179" bestFit="1" customWidth="1"/>
    <col min="275" max="275" width="14.5703125" style="179" customWidth="1"/>
    <col min="276" max="276" width="13.140625" style="179" customWidth="1"/>
    <col min="277" max="277" width="12.85546875" style="179" customWidth="1"/>
    <col min="278" max="278" width="13.5703125" style="179" customWidth="1"/>
    <col min="279" max="279" width="12.28515625" style="179" customWidth="1"/>
    <col min="280" max="280" width="14.85546875" style="179" customWidth="1"/>
    <col min="281" max="513" width="9.140625" style="179"/>
    <col min="514" max="514" width="2.85546875" style="179" customWidth="1"/>
    <col min="515" max="515" width="13.85546875" style="179" bestFit="1" customWidth="1"/>
    <col min="516" max="516" width="9.5703125" style="179" customWidth="1"/>
    <col min="517" max="517" width="9.28515625" style="179" customWidth="1"/>
    <col min="518" max="518" width="8.7109375" style="179" customWidth="1"/>
    <col min="519" max="519" width="10.7109375" style="179" customWidth="1"/>
    <col min="520" max="520" width="8.5703125" style="179" bestFit="1" customWidth="1"/>
    <col min="521" max="521" width="7.5703125" style="179" bestFit="1" customWidth="1"/>
    <col min="522" max="522" width="9" style="179" bestFit="1" customWidth="1"/>
    <col min="523" max="523" width="8.28515625" style="179" bestFit="1" customWidth="1"/>
    <col min="524" max="524" width="9.28515625" style="179" bestFit="1" customWidth="1"/>
    <col min="525" max="525" width="8.42578125" style="179" bestFit="1" customWidth="1"/>
    <col min="526" max="526" width="7.5703125" style="179" customWidth="1"/>
    <col min="527" max="528" width="7.5703125" style="179" bestFit="1" customWidth="1"/>
    <col min="529" max="529" width="10.140625" style="179" bestFit="1" customWidth="1"/>
    <col min="530" max="530" width="11" style="179" bestFit="1" customWidth="1"/>
    <col min="531" max="531" width="14.5703125" style="179" customWidth="1"/>
    <col min="532" max="532" width="13.140625" style="179" customWidth="1"/>
    <col min="533" max="533" width="12.85546875" style="179" customWidth="1"/>
    <col min="534" max="534" width="13.5703125" style="179" customWidth="1"/>
    <col min="535" max="535" width="12.28515625" style="179" customWidth="1"/>
    <col min="536" max="536" width="14.85546875" style="179" customWidth="1"/>
    <col min="537" max="769" width="9.140625" style="179"/>
    <col min="770" max="770" width="2.85546875" style="179" customWidth="1"/>
    <col min="771" max="771" width="13.85546875" style="179" bestFit="1" customWidth="1"/>
    <col min="772" max="772" width="9.5703125" style="179" customWidth="1"/>
    <col min="773" max="773" width="9.28515625" style="179" customWidth="1"/>
    <col min="774" max="774" width="8.7109375" style="179" customWidth="1"/>
    <col min="775" max="775" width="10.7109375" style="179" customWidth="1"/>
    <col min="776" max="776" width="8.5703125" style="179" bestFit="1" customWidth="1"/>
    <col min="777" max="777" width="7.5703125" style="179" bestFit="1" customWidth="1"/>
    <col min="778" max="778" width="9" style="179" bestFit="1" customWidth="1"/>
    <col min="779" max="779" width="8.28515625" style="179" bestFit="1" customWidth="1"/>
    <col min="780" max="780" width="9.28515625" style="179" bestFit="1" customWidth="1"/>
    <col min="781" max="781" width="8.42578125" style="179" bestFit="1" customWidth="1"/>
    <col min="782" max="782" width="7.5703125" style="179" customWidth="1"/>
    <col min="783" max="784" width="7.5703125" style="179" bestFit="1" customWidth="1"/>
    <col min="785" max="785" width="10.140625" style="179" bestFit="1" customWidth="1"/>
    <col min="786" max="786" width="11" style="179" bestFit="1" customWidth="1"/>
    <col min="787" max="787" width="14.5703125" style="179" customWidth="1"/>
    <col min="788" max="788" width="13.140625" style="179" customWidth="1"/>
    <col min="789" max="789" width="12.85546875" style="179" customWidth="1"/>
    <col min="790" max="790" width="13.5703125" style="179" customWidth="1"/>
    <col min="791" max="791" width="12.28515625" style="179" customWidth="1"/>
    <col min="792" max="792" width="14.85546875" style="179" customWidth="1"/>
    <col min="793" max="1025" width="9.140625" style="179"/>
    <col min="1026" max="1026" width="2.85546875" style="179" customWidth="1"/>
    <col min="1027" max="1027" width="13.85546875" style="179" bestFit="1" customWidth="1"/>
    <col min="1028" max="1028" width="9.5703125" style="179" customWidth="1"/>
    <col min="1029" max="1029" width="9.28515625" style="179" customWidth="1"/>
    <col min="1030" max="1030" width="8.7109375" style="179" customWidth="1"/>
    <col min="1031" max="1031" width="10.7109375" style="179" customWidth="1"/>
    <col min="1032" max="1032" width="8.5703125" style="179" bestFit="1" customWidth="1"/>
    <col min="1033" max="1033" width="7.5703125" style="179" bestFit="1" customWidth="1"/>
    <col min="1034" max="1034" width="9" style="179" bestFit="1" customWidth="1"/>
    <col min="1035" max="1035" width="8.28515625" style="179" bestFit="1" customWidth="1"/>
    <col min="1036" max="1036" width="9.28515625" style="179" bestFit="1" customWidth="1"/>
    <col min="1037" max="1037" width="8.42578125" style="179" bestFit="1" customWidth="1"/>
    <col min="1038" max="1038" width="7.5703125" style="179" customWidth="1"/>
    <col min="1039" max="1040" width="7.5703125" style="179" bestFit="1" customWidth="1"/>
    <col min="1041" max="1041" width="10.140625" style="179" bestFit="1" customWidth="1"/>
    <col min="1042" max="1042" width="11" style="179" bestFit="1" customWidth="1"/>
    <col min="1043" max="1043" width="14.5703125" style="179" customWidth="1"/>
    <col min="1044" max="1044" width="13.140625" style="179" customWidth="1"/>
    <col min="1045" max="1045" width="12.85546875" style="179" customWidth="1"/>
    <col min="1046" max="1046" width="13.5703125" style="179" customWidth="1"/>
    <col min="1047" max="1047" width="12.28515625" style="179" customWidth="1"/>
    <col min="1048" max="1048" width="14.85546875" style="179" customWidth="1"/>
    <col min="1049" max="1281" width="9.140625" style="179"/>
    <col min="1282" max="1282" width="2.85546875" style="179" customWidth="1"/>
    <col min="1283" max="1283" width="13.85546875" style="179" bestFit="1" customWidth="1"/>
    <col min="1284" max="1284" width="9.5703125" style="179" customWidth="1"/>
    <col min="1285" max="1285" width="9.28515625" style="179" customWidth="1"/>
    <col min="1286" max="1286" width="8.7109375" style="179" customWidth="1"/>
    <col min="1287" max="1287" width="10.7109375" style="179" customWidth="1"/>
    <col min="1288" max="1288" width="8.5703125" style="179" bestFit="1" customWidth="1"/>
    <col min="1289" max="1289" width="7.5703125" style="179" bestFit="1" customWidth="1"/>
    <col min="1290" max="1290" width="9" style="179" bestFit="1" customWidth="1"/>
    <col min="1291" max="1291" width="8.28515625" style="179" bestFit="1" customWidth="1"/>
    <col min="1292" max="1292" width="9.28515625" style="179" bestFit="1" customWidth="1"/>
    <col min="1293" max="1293" width="8.42578125" style="179" bestFit="1" customWidth="1"/>
    <col min="1294" max="1294" width="7.5703125" style="179" customWidth="1"/>
    <col min="1295" max="1296" width="7.5703125" style="179" bestFit="1" customWidth="1"/>
    <col min="1297" max="1297" width="10.140625" style="179" bestFit="1" customWidth="1"/>
    <col min="1298" max="1298" width="11" style="179" bestFit="1" customWidth="1"/>
    <col min="1299" max="1299" width="14.5703125" style="179" customWidth="1"/>
    <col min="1300" max="1300" width="13.140625" style="179" customWidth="1"/>
    <col min="1301" max="1301" width="12.85546875" style="179" customWidth="1"/>
    <col min="1302" max="1302" width="13.5703125" style="179" customWidth="1"/>
    <col min="1303" max="1303" width="12.28515625" style="179" customWidth="1"/>
    <col min="1304" max="1304" width="14.85546875" style="179" customWidth="1"/>
    <col min="1305" max="1537" width="9.140625" style="179"/>
    <col min="1538" max="1538" width="2.85546875" style="179" customWidth="1"/>
    <col min="1539" max="1539" width="13.85546875" style="179" bestFit="1" customWidth="1"/>
    <col min="1540" max="1540" width="9.5703125" style="179" customWidth="1"/>
    <col min="1541" max="1541" width="9.28515625" style="179" customWidth="1"/>
    <col min="1542" max="1542" width="8.7109375" style="179" customWidth="1"/>
    <col min="1543" max="1543" width="10.7109375" style="179" customWidth="1"/>
    <col min="1544" max="1544" width="8.5703125" style="179" bestFit="1" customWidth="1"/>
    <col min="1545" max="1545" width="7.5703125" style="179" bestFit="1" customWidth="1"/>
    <col min="1546" max="1546" width="9" style="179" bestFit="1" customWidth="1"/>
    <col min="1547" max="1547" width="8.28515625" style="179" bestFit="1" customWidth="1"/>
    <col min="1548" max="1548" width="9.28515625" style="179" bestFit="1" customWidth="1"/>
    <col min="1549" max="1549" width="8.42578125" style="179" bestFit="1" customWidth="1"/>
    <col min="1550" max="1550" width="7.5703125" style="179" customWidth="1"/>
    <col min="1551" max="1552" width="7.5703125" style="179" bestFit="1" customWidth="1"/>
    <col min="1553" max="1553" width="10.140625" style="179" bestFit="1" customWidth="1"/>
    <col min="1554" max="1554" width="11" style="179" bestFit="1" customWidth="1"/>
    <col min="1555" max="1555" width="14.5703125" style="179" customWidth="1"/>
    <col min="1556" max="1556" width="13.140625" style="179" customWidth="1"/>
    <col min="1557" max="1557" width="12.85546875" style="179" customWidth="1"/>
    <col min="1558" max="1558" width="13.5703125" style="179" customWidth="1"/>
    <col min="1559" max="1559" width="12.28515625" style="179" customWidth="1"/>
    <col min="1560" max="1560" width="14.85546875" style="179" customWidth="1"/>
    <col min="1561" max="1793" width="9.140625" style="179"/>
    <col min="1794" max="1794" width="2.85546875" style="179" customWidth="1"/>
    <col min="1795" max="1795" width="13.85546875" style="179" bestFit="1" customWidth="1"/>
    <col min="1796" max="1796" width="9.5703125" style="179" customWidth="1"/>
    <col min="1797" max="1797" width="9.28515625" style="179" customWidth="1"/>
    <col min="1798" max="1798" width="8.7109375" style="179" customWidth="1"/>
    <col min="1799" max="1799" width="10.7109375" style="179" customWidth="1"/>
    <col min="1800" max="1800" width="8.5703125" style="179" bestFit="1" customWidth="1"/>
    <col min="1801" max="1801" width="7.5703125" style="179" bestFit="1" customWidth="1"/>
    <col min="1802" max="1802" width="9" style="179" bestFit="1" customWidth="1"/>
    <col min="1803" max="1803" width="8.28515625" style="179" bestFit="1" customWidth="1"/>
    <col min="1804" max="1804" width="9.28515625" style="179" bestFit="1" customWidth="1"/>
    <col min="1805" max="1805" width="8.42578125" style="179" bestFit="1" customWidth="1"/>
    <col min="1806" max="1806" width="7.5703125" style="179" customWidth="1"/>
    <col min="1807" max="1808" width="7.5703125" style="179" bestFit="1" customWidth="1"/>
    <col min="1809" max="1809" width="10.140625" style="179" bestFit="1" customWidth="1"/>
    <col min="1810" max="1810" width="11" style="179" bestFit="1" customWidth="1"/>
    <col min="1811" max="1811" width="14.5703125" style="179" customWidth="1"/>
    <col min="1812" max="1812" width="13.140625" style="179" customWidth="1"/>
    <col min="1813" max="1813" width="12.85546875" style="179" customWidth="1"/>
    <col min="1814" max="1814" width="13.5703125" style="179" customWidth="1"/>
    <col min="1815" max="1815" width="12.28515625" style="179" customWidth="1"/>
    <col min="1816" max="1816" width="14.85546875" style="179" customWidth="1"/>
    <col min="1817" max="2049" width="9.140625" style="179"/>
    <col min="2050" max="2050" width="2.85546875" style="179" customWidth="1"/>
    <col min="2051" max="2051" width="13.85546875" style="179" bestFit="1" customWidth="1"/>
    <col min="2052" max="2052" width="9.5703125" style="179" customWidth="1"/>
    <col min="2053" max="2053" width="9.28515625" style="179" customWidth="1"/>
    <col min="2054" max="2054" width="8.7109375" style="179" customWidth="1"/>
    <col min="2055" max="2055" width="10.7109375" style="179" customWidth="1"/>
    <col min="2056" max="2056" width="8.5703125" style="179" bestFit="1" customWidth="1"/>
    <col min="2057" max="2057" width="7.5703125" style="179" bestFit="1" customWidth="1"/>
    <col min="2058" max="2058" width="9" style="179" bestFit="1" customWidth="1"/>
    <col min="2059" max="2059" width="8.28515625" style="179" bestFit="1" customWidth="1"/>
    <col min="2060" max="2060" width="9.28515625" style="179" bestFit="1" customWidth="1"/>
    <col min="2061" max="2061" width="8.42578125" style="179" bestFit="1" customWidth="1"/>
    <col min="2062" max="2062" width="7.5703125" style="179" customWidth="1"/>
    <col min="2063" max="2064" width="7.5703125" style="179" bestFit="1" customWidth="1"/>
    <col min="2065" max="2065" width="10.140625" style="179" bestFit="1" customWidth="1"/>
    <col min="2066" max="2066" width="11" style="179" bestFit="1" customWidth="1"/>
    <col min="2067" max="2067" width="14.5703125" style="179" customWidth="1"/>
    <col min="2068" max="2068" width="13.140625" style="179" customWidth="1"/>
    <col min="2069" max="2069" width="12.85546875" style="179" customWidth="1"/>
    <col min="2070" max="2070" width="13.5703125" style="179" customWidth="1"/>
    <col min="2071" max="2071" width="12.28515625" style="179" customWidth="1"/>
    <col min="2072" max="2072" width="14.85546875" style="179" customWidth="1"/>
    <col min="2073" max="2305" width="9.140625" style="179"/>
    <col min="2306" max="2306" width="2.85546875" style="179" customWidth="1"/>
    <col min="2307" max="2307" width="13.85546875" style="179" bestFit="1" customWidth="1"/>
    <col min="2308" max="2308" width="9.5703125" style="179" customWidth="1"/>
    <col min="2309" max="2309" width="9.28515625" style="179" customWidth="1"/>
    <col min="2310" max="2310" width="8.7109375" style="179" customWidth="1"/>
    <col min="2311" max="2311" width="10.7109375" style="179" customWidth="1"/>
    <col min="2312" max="2312" width="8.5703125" style="179" bestFit="1" customWidth="1"/>
    <col min="2313" max="2313" width="7.5703125" style="179" bestFit="1" customWidth="1"/>
    <col min="2314" max="2314" width="9" style="179" bestFit="1" customWidth="1"/>
    <col min="2315" max="2315" width="8.28515625" style="179" bestFit="1" customWidth="1"/>
    <col min="2316" max="2316" width="9.28515625" style="179" bestFit="1" customWidth="1"/>
    <col min="2317" max="2317" width="8.42578125" style="179" bestFit="1" customWidth="1"/>
    <col min="2318" max="2318" width="7.5703125" style="179" customWidth="1"/>
    <col min="2319" max="2320" width="7.5703125" style="179" bestFit="1" customWidth="1"/>
    <col min="2321" max="2321" width="10.140625" style="179" bestFit="1" customWidth="1"/>
    <col min="2322" max="2322" width="11" style="179" bestFit="1" customWidth="1"/>
    <col min="2323" max="2323" width="14.5703125" style="179" customWidth="1"/>
    <col min="2324" max="2324" width="13.140625" style="179" customWidth="1"/>
    <col min="2325" max="2325" width="12.85546875" style="179" customWidth="1"/>
    <col min="2326" max="2326" width="13.5703125" style="179" customWidth="1"/>
    <col min="2327" max="2327" width="12.28515625" style="179" customWidth="1"/>
    <col min="2328" max="2328" width="14.85546875" style="179" customWidth="1"/>
    <col min="2329" max="2561" width="9.140625" style="179"/>
    <col min="2562" max="2562" width="2.85546875" style="179" customWidth="1"/>
    <col min="2563" max="2563" width="13.85546875" style="179" bestFit="1" customWidth="1"/>
    <col min="2564" max="2564" width="9.5703125" style="179" customWidth="1"/>
    <col min="2565" max="2565" width="9.28515625" style="179" customWidth="1"/>
    <col min="2566" max="2566" width="8.7109375" style="179" customWidth="1"/>
    <col min="2567" max="2567" width="10.7109375" style="179" customWidth="1"/>
    <col min="2568" max="2568" width="8.5703125" style="179" bestFit="1" customWidth="1"/>
    <col min="2569" max="2569" width="7.5703125" style="179" bestFit="1" customWidth="1"/>
    <col min="2570" max="2570" width="9" style="179" bestFit="1" customWidth="1"/>
    <col min="2571" max="2571" width="8.28515625" style="179" bestFit="1" customWidth="1"/>
    <col min="2572" max="2572" width="9.28515625" style="179" bestFit="1" customWidth="1"/>
    <col min="2573" max="2573" width="8.42578125" style="179" bestFit="1" customWidth="1"/>
    <col min="2574" max="2574" width="7.5703125" style="179" customWidth="1"/>
    <col min="2575" max="2576" width="7.5703125" style="179" bestFit="1" customWidth="1"/>
    <col min="2577" max="2577" width="10.140625" style="179" bestFit="1" customWidth="1"/>
    <col min="2578" max="2578" width="11" style="179" bestFit="1" customWidth="1"/>
    <col min="2579" max="2579" width="14.5703125" style="179" customWidth="1"/>
    <col min="2580" max="2580" width="13.140625" style="179" customWidth="1"/>
    <col min="2581" max="2581" width="12.85546875" style="179" customWidth="1"/>
    <col min="2582" max="2582" width="13.5703125" style="179" customWidth="1"/>
    <col min="2583" max="2583" width="12.28515625" style="179" customWidth="1"/>
    <col min="2584" max="2584" width="14.85546875" style="179" customWidth="1"/>
    <col min="2585" max="2817" width="9.140625" style="179"/>
    <col min="2818" max="2818" width="2.85546875" style="179" customWidth="1"/>
    <col min="2819" max="2819" width="13.85546875" style="179" bestFit="1" customWidth="1"/>
    <col min="2820" max="2820" width="9.5703125" style="179" customWidth="1"/>
    <col min="2821" max="2821" width="9.28515625" style="179" customWidth="1"/>
    <col min="2822" max="2822" width="8.7109375" style="179" customWidth="1"/>
    <col min="2823" max="2823" width="10.7109375" style="179" customWidth="1"/>
    <col min="2824" max="2824" width="8.5703125" style="179" bestFit="1" customWidth="1"/>
    <col min="2825" max="2825" width="7.5703125" style="179" bestFit="1" customWidth="1"/>
    <col min="2826" max="2826" width="9" style="179" bestFit="1" customWidth="1"/>
    <col min="2827" max="2827" width="8.28515625" style="179" bestFit="1" customWidth="1"/>
    <col min="2828" max="2828" width="9.28515625" style="179" bestFit="1" customWidth="1"/>
    <col min="2829" max="2829" width="8.42578125" style="179" bestFit="1" customWidth="1"/>
    <col min="2830" max="2830" width="7.5703125" style="179" customWidth="1"/>
    <col min="2831" max="2832" width="7.5703125" style="179" bestFit="1" customWidth="1"/>
    <col min="2833" max="2833" width="10.140625" style="179" bestFit="1" customWidth="1"/>
    <col min="2834" max="2834" width="11" style="179" bestFit="1" customWidth="1"/>
    <col min="2835" max="2835" width="14.5703125" style="179" customWidth="1"/>
    <col min="2836" max="2836" width="13.140625" style="179" customWidth="1"/>
    <col min="2837" max="2837" width="12.85546875" style="179" customWidth="1"/>
    <col min="2838" max="2838" width="13.5703125" style="179" customWidth="1"/>
    <col min="2839" max="2839" width="12.28515625" style="179" customWidth="1"/>
    <col min="2840" max="2840" width="14.85546875" style="179" customWidth="1"/>
    <col min="2841" max="3073" width="9.140625" style="179"/>
    <col min="3074" max="3074" width="2.85546875" style="179" customWidth="1"/>
    <col min="3075" max="3075" width="13.85546875" style="179" bestFit="1" customWidth="1"/>
    <col min="3076" max="3076" width="9.5703125" style="179" customWidth="1"/>
    <col min="3077" max="3077" width="9.28515625" style="179" customWidth="1"/>
    <col min="3078" max="3078" width="8.7109375" style="179" customWidth="1"/>
    <col min="3079" max="3079" width="10.7109375" style="179" customWidth="1"/>
    <col min="3080" max="3080" width="8.5703125" style="179" bestFit="1" customWidth="1"/>
    <col min="3081" max="3081" width="7.5703125" style="179" bestFit="1" customWidth="1"/>
    <col min="3082" max="3082" width="9" style="179" bestFit="1" customWidth="1"/>
    <col min="3083" max="3083" width="8.28515625" style="179" bestFit="1" customWidth="1"/>
    <col min="3084" max="3084" width="9.28515625" style="179" bestFit="1" customWidth="1"/>
    <col min="3085" max="3085" width="8.42578125" style="179" bestFit="1" customWidth="1"/>
    <col min="3086" max="3086" width="7.5703125" style="179" customWidth="1"/>
    <col min="3087" max="3088" width="7.5703125" style="179" bestFit="1" customWidth="1"/>
    <col min="3089" max="3089" width="10.140625" style="179" bestFit="1" customWidth="1"/>
    <col min="3090" max="3090" width="11" style="179" bestFit="1" customWidth="1"/>
    <col min="3091" max="3091" width="14.5703125" style="179" customWidth="1"/>
    <col min="3092" max="3092" width="13.140625" style="179" customWidth="1"/>
    <col min="3093" max="3093" width="12.85546875" style="179" customWidth="1"/>
    <col min="3094" max="3094" width="13.5703125" style="179" customWidth="1"/>
    <col min="3095" max="3095" width="12.28515625" style="179" customWidth="1"/>
    <col min="3096" max="3096" width="14.85546875" style="179" customWidth="1"/>
    <col min="3097" max="3329" width="9.140625" style="179"/>
    <col min="3330" max="3330" width="2.85546875" style="179" customWidth="1"/>
    <col min="3331" max="3331" width="13.85546875" style="179" bestFit="1" customWidth="1"/>
    <col min="3332" max="3332" width="9.5703125" style="179" customWidth="1"/>
    <col min="3333" max="3333" width="9.28515625" style="179" customWidth="1"/>
    <col min="3334" max="3334" width="8.7109375" style="179" customWidth="1"/>
    <col min="3335" max="3335" width="10.7109375" style="179" customWidth="1"/>
    <col min="3336" max="3336" width="8.5703125" style="179" bestFit="1" customWidth="1"/>
    <col min="3337" max="3337" width="7.5703125" style="179" bestFit="1" customWidth="1"/>
    <col min="3338" max="3338" width="9" style="179" bestFit="1" customWidth="1"/>
    <col min="3339" max="3339" width="8.28515625" style="179" bestFit="1" customWidth="1"/>
    <col min="3340" max="3340" width="9.28515625" style="179" bestFit="1" customWidth="1"/>
    <col min="3341" max="3341" width="8.42578125" style="179" bestFit="1" customWidth="1"/>
    <col min="3342" max="3342" width="7.5703125" style="179" customWidth="1"/>
    <col min="3343" max="3344" width="7.5703125" style="179" bestFit="1" customWidth="1"/>
    <col min="3345" max="3345" width="10.140625" style="179" bestFit="1" customWidth="1"/>
    <col min="3346" max="3346" width="11" style="179" bestFit="1" customWidth="1"/>
    <col min="3347" max="3347" width="14.5703125" style="179" customWidth="1"/>
    <col min="3348" max="3348" width="13.140625" style="179" customWidth="1"/>
    <col min="3349" max="3349" width="12.85546875" style="179" customWidth="1"/>
    <col min="3350" max="3350" width="13.5703125" style="179" customWidth="1"/>
    <col min="3351" max="3351" width="12.28515625" style="179" customWidth="1"/>
    <col min="3352" max="3352" width="14.85546875" style="179" customWidth="1"/>
    <col min="3353" max="3585" width="9.140625" style="179"/>
    <col min="3586" max="3586" width="2.85546875" style="179" customWidth="1"/>
    <col min="3587" max="3587" width="13.85546875" style="179" bestFit="1" customWidth="1"/>
    <col min="3588" max="3588" width="9.5703125" style="179" customWidth="1"/>
    <col min="3589" max="3589" width="9.28515625" style="179" customWidth="1"/>
    <col min="3590" max="3590" width="8.7109375" style="179" customWidth="1"/>
    <col min="3591" max="3591" width="10.7109375" style="179" customWidth="1"/>
    <col min="3592" max="3592" width="8.5703125" style="179" bestFit="1" customWidth="1"/>
    <col min="3593" max="3593" width="7.5703125" style="179" bestFit="1" customWidth="1"/>
    <col min="3594" max="3594" width="9" style="179" bestFit="1" customWidth="1"/>
    <col min="3595" max="3595" width="8.28515625" style="179" bestFit="1" customWidth="1"/>
    <col min="3596" max="3596" width="9.28515625" style="179" bestFit="1" customWidth="1"/>
    <col min="3597" max="3597" width="8.42578125" style="179" bestFit="1" customWidth="1"/>
    <col min="3598" max="3598" width="7.5703125" style="179" customWidth="1"/>
    <col min="3599" max="3600" width="7.5703125" style="179" bestFit="1" customWidth="1"/>
    <col min="3601" max="3601" width="10.140625" style="179" bestFit="1" customWidth="1"/>
    <col min="3602" max="3602" width="11" style="179" bestFit="1" customWidth="1"/>
    <col min="3603" max="3603" width="14.5703125" style="179" customWidth="1"/>
    <col min="3604" max="3604" width="13.140625" style="179" customWidth="1"/>
    <col min="3605" max="3605" width="12.85546875" style="179" customWidth="1"/>
    <col min="3606" max="3606" width="13.5703125" style="179" customWidth="1"/>
    <col min="3607" max="3607" width="12.28515625" style="179" customWidth="1"/>
    <col min="3608" max="3608" width="14.85546875" style="179" customWidth="1"/>
    <col min="3609" max="3841" width="9.140625" style="179"/>
    <col min="3842" max="3842" width="2.85546875" style="179" customWidth="1"/>
    <col min="3843" max="3843" width="13.85546875" style="179" bestFit="1" customWidth="1"/>
    <col min="3844" max="3844" width="9.5703125" style="179" customWidth="1"/>
    <col min="3845" max="3845" width="9.28515625" style="179" customWidth="1"/>
    <col min="3846" max="3846" width="8.7109375" style="179" customWidth="1"/>
    <col min="3847" max="3847" width="10.7109375" style="179" customWidth="1"/>
    <col min="3848" max="3848" width="8.5703125" style="179" bestFit="1" customWidth="1"/>
    <col min="3849" max="3849" width="7.5703125" style="179" bestFit="1" customWidth="1"/>
    <col min="3850" max="3850" width="9" style="179" bestFit="1" customWidth="1"/>
    <col min="3851" max="3851" width="8.28515625" style="179" bestFit="1" customWidth="1"/>
    <col min="3852" max="3852" width="9.28515625" style="179" bestFit="1" customWidth="1"/>
    <col min="3853" max="3853" width="8.42578125" style="179" bestFit="1" customWidth="1"/>
    <col min="3854" max="3854" width="7.5703125" style="179" customWidth="1"/>
    <col min="3855" max="3856" width="7.5703125" style="179" bestFit="1" customWidth="1"/>
    <col min="3857" max="3857" width="10.140625" style="179" bestFit="1" customWidth="1"/>
    <col min="3858" max="3858" width="11" style="179" bestFit="1" customWidth="1"/>
    <col min="3859" max="3859" width="14.5703125" style="179" customWidth="1"/>
    <col min="3860" max="3860" width="13.140625" style="179" customWidth="1"/>
    <col min="3861" max="3861" width="12.85546875" style="179" customWidth="1"/>
    <col min="3862" max="3862" width="13.5703125" style="179" customWidth="1"/>
    <col min="3863" max="3863" width="12.28515625" style="179" customWidth="1"/>
    <col min="3864" max="3864" width="14.85546875" style="179" customWidth="1"/>
    <col min="3865" max="4097" width="9.140625" style="179"/>
    <col min="4098" max="4098" width="2.85546875" style="179" customWidth="1"/>
    <col min="4099" max="4099" width="13.85546875" style="179" bestFit="1" customWidth="1"/>
    <col min="4100" max="4100" width="9.5703125" style="179" customWidth="1"/>
    <col min="4101" max="4101" width="9.28515625" style="179" customWidth="1"/>
    <col min="4102" max="4102" width="8.7109375" style="179" customWidth="1"/>
    <col min="4103" max="4103" width="10.7109375" style="179" customWidth="1"/>
    <col min="4104" max="4104" width="8.5703125" style="179" bestFit="1" customWidth="1"/>
    <col min="4105" max="4105" width="7.5703125" style="179" bestFit="1" customWidth="1"/>
    <col min="4106" max="4106" width="9" style="179" bestFit="1" customWidth="1"/>
    <col min="4107" max="4107" width="8.28515625" style="179" bestFit="1" customWidth="1"/>
    <col min="4108" max="4108" width="9.28515625" style="179" bestFit="1" customWidth="1"/>
    <col min="4109" max="4109" width="8.42578125" style="179" bestFit="1" customWidth="1"/>
    <col min="4110" max="4110" width="7.5703125" style="179" customWidth="1"/>
    <col min="4111" max="4112" width="7.5703125" style="179" bestFit="1" customWidth="1"/>
    <col min="4113" max="4113" width="10.140625" style="179" bestFit="1" customWidth="1"/>
    <col min="4114" max="4114" width="11" style="179" bestFit="1" customWidth="1"/>
    <col min="4115" max="4115" width="14.5703125" style="179" customWidth="1"/>
    <col min="4116" max="4116" width="13.140625" style="179" customWidth="1"/>
    <col min="4117" max="4117" width="12.85546875" style="179" customWidth="1"/>
    <col min="4118" max="4118" width="13.5703125" style="179" customWidth="1"/>
    <col min="4119" max="4119" width="12.28515625" style="179" customWidth="1"/>
    <col min="4120" max="4120" width="14.85546875" style="179" customWidth="1"/>
    <col min="4121" max="4353" width="9.140625" style="179"/>
    <col min="4354" max="4354" width="2.85546875" style="179" customWidth="1"/>
    <col min="4355" max="4355" width="13.85546875" style="179" bestFit="1" customWidth="1"/>
    <col min="4356" max="4356" width="9.5703125" style="179" customWidth="1"/>
    <col min="4357" max="4357" width="9.28515625" style="179" customWidth="1"/>
    <col min="4358" max="4358" width="8.7109375" style="179" customWidth="1"/>
    <col min="4359" max="4359" width="10.7109375" style="179" customWidth="1"/>
    <col min="4360" max="4360" width="8.5703125" style="179" bestFit="1" customWidth="1"/>
    <col min="4361" max="4361" width="7.5703125" style="179" bestFit="1" customWidth="1"/>
    <col min="4362" max="4362" width="9" style="179" bestFit="1" customWidth="1"/>
    <col min="4363" max="4363" width="8.28515625" style="179" bestFit="1" customWidth="1"/>
    <col min="4364" max="4364" width="9.28515625" style="179" bestFit="1" customWidth="1"/>
    <col min="4365" max="4365" width="8.42578125" style="179" bestFit="1" customWidth="1"/>
    <col min="4366" max="4366" width="7.5703125" style="179" customWidth="1"/>
    <col min="4367" max="4368" width="7.5703125" style="179" bestFit="1" customWidth="1"/>
    <col min="4369" max="4369" width="10.140625" style="179" bestFit="1" customWidth="1"/>
    <col min="4370" max="4370" width="11" style="179" bestFit="1" customWidth="1"/>
    <col min="4371" max="4371" width="14.5703125" style="179" customWidth="1"/>
    <col min="4372" max="4372" width="13.140625" style="179" customWidth="1"/>
    <col min="4373" max="4373" width="12.85546875" style="179" customWidth="1"/>
    <col min="4374" max="4374" width="13.5703125" style="179" customWidth="1"/>
    <col min="4375" max="4375" width="12.28515625" style="179" customWidth="1"/>
    <col min="4376" max="4376" width="14.85546875" style="179" customWidth="1"/>
    <col min="4377" max="4609" width="9.140625" style="179"/>
    <col min="4610" max="4610" width="2.85546875" style="179" customWidth="1"/>
    <col min="4611" max="4611" width="13.85546875" style="179" bestFit="1" customWidth="1"/>
    <col min="4612" max="4612" width="9.5703125" style="179" customWidth="1"/>
    <col min="4613" max="4613" width="9.28515625" style="179" customWidth="1"/>
    <col min="4614" max="4614" width="8.7109375" style="179" customWidth="1"/>
    <col min="4615" max="4615" width="10.7109375" style="179" customWidth="1"/>
    <col min="4616" max="4616" width="8.5703125" style="179" bestFit="1" customWidth="1"/>
    <col min="4617" max="4617" width="7.5703125" style="179" bestFit="1" customWidth="1"/>
    <col min="4618" max="4618" width="9" style="179" bestFit="1" customWidth="1"/>
    <col min="4619" max="4619" width="8.28515625" style="179" bestFit="1" customWidth="1"/>
    <col min="4620" max="4620" width="9.28515625" style="179" bestFit="1" customWidth="1"/>
    <col min="4621" max="4621" width="8.42578125" style="179" bestFit="1" customWidth="1"/>
    <col min="4622" max="4622" width="7.5703125" style="179" customWidth="1"/>
    <col min="4623" max="4624" width="7.5703125" style="179" bestFit="1" customWidth="1"/>
    <col min="4625" max="4625" width="10.140625" style="179" bestFit="1" customWidth="1"/>
    <col min="4626" max="4626" width="11" style="179" bestFit="1" customWidth="1"/>
    <col min="4627" max="4627" width="14.5703125" style="179" customWidth="1"/>
    <col min="4628" max="4628" width="13.140625" style="179" customWidth="1"/>
    <col min="4629" max="4629" width="12.85546875" style="179" customWidth="1"/>
    <col min="4630" max="4630" width="13.5703125" style="179" customWidth="1"/>
    <col min="4631" max="4631" width="12.28515625" style="179" customWidth="1"/>
    <col min="4632" max="4632" width="14.85546875" style="179" customWidth="1"/>
    <col min="4633" max="4865" width="9.140625" style="179"/>
    <col min="4866" max="4866" width="2.85546875" style="179" customWidth="1"/>
    <col min="4867" max="4867" width="13.85546875" style="179" bestFit="1" customWidth="1"/>
    <col min="4868" max="4868" width="9.5703125" style="179" customWidth="1"/>
    <col min="4869" max="4869" width="9.28515625" style="179" customWidth="1"/>
    <col min="4870" max="4870" width="8.7109375" style="179" customWidth="1"/>
    <col min="4871" max="4871" width="10.7109375" style="179" customWidth="1"/>
    <col min="4872" max="4872" width="8.5703125" style="179" bestFit="1" customWidth="1"/>
    <col min="4873" max="4873" width="7.5703125" style="179" bestFit="1" customWidth="1"/>
    <col min="4874" max="4874" width="9" style="179" bestFit="1" customWidth="1"/>
    <col min="4875" max="4875" width="8.28515625" style="179" bestFit="1" customWidth="1"/>
    <col min="4876" max="4876" width="9.28515625" style="179" bestFit="1" customWidth="1"/>
    <col min="4877" max="4877" width="8.42578125" style="179" bestFit="1" customWidth="1"/>
    <col min="4878" max="4878" width="7.5703125" style="179" customWidth="1"/>
    <col min="4879" max="4880" width="7.5703125" style="179" bestFit="1" customWidth="1"/>
    <col min="4881" max="4881" width="10.140625" style="179" bestFit="1" customWidth="1"/>
    <col min="4882" max="4882" width="11" style="179" bestFit="1" customWidth="1"/>
    <col min="4883" max="4883" width="14.5703125" style="179" customWidth="1"/>
    <col min="4884" max="4884" width="13.140625" style="179" customWidth="1"/>
    <col min="4885" max="4885" width="12.85546875" style="179" customWidth="1"/>
    <col min="4886" max="4886" width="13.5703125" style="179" customWidth="1"/>
    <col min="4887" max="4887" width="12.28515625" style="179" customWidth="1"/>
    <col min="4888" max="4888" width="14.85546875" style="179" customWidth="1"/>
    <col min="4889" max="5121" width="9.140625" style="179"/>
    <col min="5122" max="5122" width="2.85546875" style="179" customWidth="1"/>
    <col min="5123" max="5123" width="13.85546875" style="179" bestFit="1" customWidth="1"/>
    <col min="5124" max="5124" width="9.5703125" style="179" customWidth="1"/>
    <col min="5125" max="5125" width="9.28515625" style="179" customWidth="1"/>
    <col min="5126" max="5126" width="8.7109375" style="179" customWidth="1"/>
    <col min="5127" max="5127" width="10.7109375" style="179" customWidth="1"/>
    <col min="5128" max="5128" width="8.5703125" style="179" bestFit="1" customWidth="1"/>
    <col min="5129" max="5129" width="7.5703125" style="179" bestFit="1" customWidth="1"/>
    <col min="5130" max="5130" width="9" style="179" bestFit="1" customWidth="1"/>
    <col min="5131" max="5131" width="8.28515625" style="179" bestFit="1" customWidth="1"/>
    <col min="5132" max="5132" width="9.28515625" style="179" bestFit="1" customWidth="1"/>
    <col min="5133" max="5133" width="8.42578125" style="179" bestFit="1" customWidth="1"/>
    <col min="5134" max="5134" width="7.5703125" style="179" customWidth="1"/>
    <col min="5135" max="5136" width="7.5703125" style="179" bestFit="1" customWidth="1"/>
    <col min="5137" max="5137" width="10.140625" style="179" bestFit="1" customWidth="1"/>
    <col min="5138" max="5138" width="11" style="179" bestFit="1" customWidth="1"/>
    <col min="5139" max="5139" width="14.5703125" style="179" customWidth="1"/>
    <col min="5140" max="5140" width="13.140625" style="179" customWidth="1"/>
    <col min="5141" max="5141" width="12.85546875" style="179" customWidth="1"/>
    <col min="5142" max="5142" width="13.5703125" style="179" customWidth="1"/>
    <col min="5143" max="5143" width="12.28515625" style="179" customWidth="1"/>
    <col min="5144" max="5144" width="14.85546875" style="179" customWidth="1"/>
    <col min="5145" max="5377" width="9.140625" style="179"/>
    <col min="5378" max="5378" width="2.85546875" style="179" customWidth="1"/>
    <col min="5379" max="5379" width="13.85546875" style="179" bestFit="1" customWidth="1"/>
    <col min="5380" max="5380" width="9.5703125" style="179" customWidth="1"/>
    <col min="5381" max="5381" width="9.28515625" style="179" customWidth="1"/>
    <col min="5382" max="5382" width="8.7109375" style="179" customWidth="1"/>
    <col min="5383" max="5383" width="10.7109375" style="179" customWidth="1"/>
    <col min="5384" max="5384" width="8.5703125" style="179" bestFit="1" customWidth="1"/>
    <col min="5385" max="5385" width="7.5703125" style="179" bestFit="1" customWidth="1"/>
    <col min="5386" max="5386" width="9" style="179" bestFit="1" customWidth="1"/>
    <col min="5387" max="5387" width="8.28515625" style="179" bestFit="1" customWidth="1"/>
    <col min="5388" max="5388" width="9.28515625" style="179" bestFit="1" customWidth="1"/>
    <col min="5389" max="5389" width="8.42578125" style="179" bestFit="1" customWidth="1"/>
    <col min="5390" max="5390" width="7.5703125" style="179" customWidth="1"/>
    <col min="5391" max="5392" width="7.5703125" style="179" bestFit="1" customWidth="1"/>
    <col min="5393" max="5393" width="10.140625" style="179" bestFit="1" customWidth="1"/>
    <col min="5394" max="5394" width="11" style="179" bestFit="1" customWidth="1"/>
    <col min="5395" max="5395" width="14.5703125" style="179" customWidth="1"/>
    <col min="5396" max="5396" width="13.140625" style="179" customWidth="1"/>
    <col min="5397" max="5397" width="12.85546875" style="179" customWidth="1"/>
    <col min="5398" max="5398" width="13.5703125" style="179" customWidth="1"/>
    <col min="5399" max="5399" width="12.28515625" style="179" customWidth="1"/>
    <col min="5400" max="5400" width="14.85546875" style="179" customWidth="1"/>
    <col min="5401" max="5633" width="9.140625" style="179"/>
    <col min="5634" max="5634" width="2.85546875" style="179" customWidth="1"/>
    <col min="5635" max="5635" width="13.85546875" style="179" bestFit="1" customWidth="1"/>
    <col min="5636" max="5636" width="9.5703125" style="179" customWidth="1"/>
    <col min="5637" max="5637" width="9.28515625" style="179" customWidth="1"/>
    <col min="5638" max="5638" width="8.7109375" style="179" customWidth="1"/>
    <col min="5639" max="5639" width="10.7109375" style="179" customWidth="1"/>
    <col min="5640" max="5640" width="8.5703125" style="179" bestFit="1" customWidth="1"/>
    <col min="5641" max="5641" width="7.5703125" style="179" bestFit="1" customWidth="1"/>
    <col min="5642" max="5642" width="9" style="179" bestFit="1" customWidth="1"/>
    <col min="5643" max="5643" width="8.28515625" style="179" bestFit="1" customWidth="1"/>
    <col min="5644" max="5644" width="9.28515625" style="179" bestFit="1" customWidth="1"/>
    <col min="5645" max="5645" width="8.42578125" style="179" bestFit="1" customWidth="1"/>
    <col min="5646" max="5646" width="7.5703125" style="179" customWidth="1"/>
    <col min="5647" max="5648" width="7.5703125" style="179" bestFit="1" customWidth="1"/>
    <col min="5649" max="5649" width="10.140625" style="179" bestFit="1" customWidth="1"/>
    <col min="5650" max="5650" width="11" style="179" bestFit="1" customWidth="1"/>
    <col min="5651" max="5651" width="14.5703125" style="179" customWidth="1"/>
    <col min="5652" max="5652" width="13.140625" style="179" customWidth="1"/>
    <col min="5653" max="5653" width="12.85546875" style="179" customWidth="1"/>
    <col min="5654" max="5654" width="13.5703125" style="179" customWidth="1"/>
    <col min="5655" max="5655" width="12.28515625" style="179" customWidth="1"/>
    <col min="5656" max="5656" width="14.85546875" style="179" customWidth="1"/>
    <col min="5657" max="5889" width="9.140625" style="179"/>
    <col min="5890" max="5890" width="2.85546875" style="179" customWidth="1"/>
    <col min="5891" max="5891" width="13.85546875" style="179" bestFit="1" customWidth="1"/>
    <col min="5892" max="5892" width="9.5703125" style="179" customWidth="1"/>
    <col min="5893" max="5893" width="9.28515625" style="179" customWidth="1"/>
    <col min="5894" max="5894" width="8.7109375" style="179" customWidth="1"/>
    <col min="5895" max="5895" width="10.7109375" style="179" customWidth="1"/>
    <col min="5896" max="5896" width="8.5703125" style="179" bestFit="1" customWidth="1"/>
    <col min="5897" max="5897" width="7.5703125" style="179" bestFit="1" customWidth="1"/>
    <col min="5898" max="5898" width="9" style="179" bestFit="1" customWidth="1"/>
    <col min="5899" max="5899" width="8.28515625" style="179" bestFit="1" customWidth="1"/>
    <col min="5900" max="5900" width="9.28515625" style="179" bestFit="1" customWidth="1"/>
    <col min="5901" max="5901" width="8.42578125" style="179" bestFit="1" customWidth="1"/>
    <col min="5902" max="5902" width="7.5703125" style="179" customWidth="1"/>
    <col min="5903" max="5904" width="7.5703125" style="179" bestFit="1" customWidth="1"/>
    <col min="5905" max="5905" width="10.140625" style="179" bestFit="1" customWidth="1"/>
    <col min="5906" max="5906" width="11" style="179" bestFit="1" customWidth="1"/>
    <col min="5907" max="5907" width="14.5703125" style="179" customWidth="1"/>
    <col min="5908" max="5908" width="13.140625" style="179" customWidth="1"/>
    <col min="5909" max="5909" width="12.85546875" style="179" customWidth="1"/>
    <col min="5910" max="5910" width="13.5703125" style="179" customWidth="1"/>
    <col min="5911" max="5911" width="12.28515625" style="179" customWidth="1"/>
    <col min="5912" max="5912" width="14.85546875" style="179" customWidth="1"/>
    <col min="5913" max="6145" width="9.140625" style="179"/>
    <col min="6146" max="6146" width="2.85546875" style="179" customWidth="1"/>
    <col min="6147" max="6147" width="13.85546875" style="179" bestFit="1" customWidth="1"/>
    <col min="6148" max="6148" width="9.5703125" style="179" customWidth="1"/>
    <col min="6149" max="6149" width="9.28515625" style="179" customWidth="1"/>
    <col min="6150" max="6150" width="8.7109375" style="179" customWidth="1"/>
    <col min="6151" max="6151" width="10.7109375" style="179" customWidth="1"/>
    <col min="6152" max="6152" width="8.5703125" style="179" bestFit="1" customWidth="1"/>
    <col min="6153" max="6153" width="7.5703125" style="179" bestFit="1" customWidth="1"/>
    <col min="6154" max="6154" width="9" style="179" bestFit="1" customWidth="1"/>
    <col min="6155" max="6155" width="8.28515625" style="179" bestFit="1" customWidth="1"/>
    <col min="6156" max="6156" width="9.28515625" style="179" bestFit="1" customWidth="1"/>
    <col min="6157" max="6157" width="8.42578125" style="179" bestFit="1" customWidth="1"/>
    <col min="6158" max="6158" width="7.5703125" style="179" customWidth="1"/>
    <col min="6159" max="6160" width="7.5703125" style="179" bestFit="1" customWidth="1"/>
    <col min="6161" max="6161" width="10.140625" style="179" bestFit="1" customWidth="1"/>
    <col min="6162" max="6162" width="11" style="179" bestFit="1" customWidth="1"/>
    <col min="6163" max="6163" width="14.5703125" style="179" customWidth="1"/>
    <col min="6164" max="6164" width="13.140625" style="179" customWidth="1"/>
    <col min="6165" max="6165" width="12.85546875" style="179" customWidth="1"/>
    <col min="6166" max="6166" width="13.5703125" style="179" customWidth="1"/>
    <col min="6167" max="6167" width="12.28515625" style="179" customWidth="1"/>
    <col min="6168" max="6168" width="14.85546875" style="179" customWidth="1"/>
    <col min="6169" max="6401" width="9.140625" style="179"/>
    <col min="6402" max="6402" width="2.85546875" style="179" customWidth="1"/>
    <col min="6403" max="6403" width="13.85546875" style="179" bestFit="1" customWidth="1"/>
    <col min="6404" max="6404" width="9.5703125" style="179" customWidth="1"/>
    <col min="6405" max="6405" width="9.28515625" style="179" customWidth="1"/>
    <col min="6406" max="6406" width="8.7109375" style="179" customWidth="1"/>
    <col min="6407" max="6407" width="10.7109375" style="179" customWidth="1"/>
    <col min="6408" max="6408" width="8.5703125" style="179" bestFit="1" customWidth="1"/>
    <col min="6409" max="6409" width="7.5703125" style="179" bestFit="1" customWidth="1"/>
    <col min="6410" max="6410" width="9" style="179" bestFit="1" customWidth="1"/>
    <col min="6411" max="6411" width="8.28515625" style="179" bestFit="1" customWidth="1"/>
    <col min="6412" max="6412" width="9.28515625" style="179" bestFit="1" customWidth="1"/>
    <col min="6413" max="6413" width="8.42578125" style="179" bestFit="1" customWidth="1"/>
    <col min="6414" max="6414" width="7.5703125" style="179" customWidth="1"/>
    <col min="6415" max="6416" width="7.5703125" style="179" bestFit="1" customWidth="1"/>
    <col min="6417" max="6417" width="10.140625" style="179" bestFit="1" customWidth="1"/>
    <col min="6418" max="6418" width="11" style="179" bestFit="1" customWidth="1"/>
    <col min="6419" max="6419" width="14.5703125" style="179" customWidth="1"/>
    <col min="6420" max="6420" width="13.140625" style="179" customWidth="1"/>
    <col min="6421" max="6421" width="12.85546875" style="179" customWidth="1"/>
    <col min="6422" max="6422" width="13.5703125" style="179" customWidth="1"/>
    <col min="6423" max="6423" width="12.28515625" style="179" customWidth="1"/>
    <col min="6424" max="6424" width="14.85546875" style="179" customWidth="1"/>
    <col min="6425" max="6657" width="9.140625" style="179"/>
    <col min="6658" max="6658" width="2.85546875" style="179" customWidth="1"/>
    <col min="6659" max="6659" width="13.85546875" style="179" bestFit="1" customWidth="1"/>
    <col min="6660" max="6660" width="9.5703125" style="179" customWidth="1"/>
    <col min="6661" max="6661" width="9.28515625" style="179" customWidth="1"/>
    <col min="6662" max="6662" width="8.7109375" style="179" customWidth="1"/>
    <col min="6663" max="6663" width="10.7109375" style="179" customWidth="1"/>
    <col min="6664" max="6664" width="8.5703125" style="179" bestFit="1" customWidth="1"/>
    <col min="6665" max="6665" width="7.5703125" style="179" bestFit="1" customWidth="1"/>
    <col min="6666" max="6666" width="9" style="179" bestFit="1" customWidth="1"/>
    <col min="6667" max="6667" width="8.28515625" style="179" bestFit="1" customWidth="1"/>
    <col min="6668" max="6668" width="9.28515625" style="179" bestFit="1" customWidth="1"/>
    <col min="6669" max="6669" width="8.42578125" style="179" bestFit="1" customWidth="1"/>
    <col min="6670" max="6670" width="7.5703125" style="179" customWidth="1"/>
    <col min="6671" max="6672" width="7.5703125" style="179" bestFit="1" customWidth="1"/>
    <col min="6673" max="6673" width="10.140625" style="179" bestFit="1" customWidth="1"/>
    <col min="6674" max="6674" width="11" style="179" bestFit="1" customWidth="1"/>
    <col min="6675" max="6675" width="14.5703125" style="179" customWidth="1"/>
    <col min="6676" max="6676" width="13.140625" style="179" customWidth="1"/>
    <col min="6677" max="6677" width="12.85546875" style="179" customWidth="1"/>
    <col min="6678" max="6678" width="13.5703125" style="179" customWidth="1"/>
    <col min="6679" max="6679" width="12.28515625" style="179" customWidth="1"/>
    <col min="6680" max="6680" width="14.85546875" style="179" customWidth="1"/>
    <col min="6681" max="6913" width="9.140625" style="179"/>
    <col min="6914" max="6914" width="2.85546875" style="179" customWidth="1"/>
    <col min="6915" max="6915" width="13.85546875" style="179" bestFit="1" customWidth="1"/>
    <col min="6916" max="6916" width="9.5703125" style="179" customWidth="1"/>
    <col min="6917" max="6917" width="9.28515625" style="179" customWidth="1"/>
    <col min="6918" max="6918" width="8.7109375" style="179" customWidth="1"/>
    <col min="6919" max="6919" width="10.7109375" style="179" customWidth="1"/>
    <col min="6920" max="6920" width="8.5703125" style="179" bestFit="1" customWidth="1"/>
    <col min="6921" max="6921" width="7.5703125" style="179" bestFit="1" customWidth="1"/>
    <col min="6922" max="6922" width="9" style="179" bestFit="1" customWidth="1"/>
    <col min="6923" max="6923" width="8.28515625" style="179" bestFit="1" customWidth="1"/>
    <col min="6924" max="6924" width="9.28515625" style="179" bestFit="1" customWidth="1"/>
    <col min="6925" max="6925" width="8.42578125" style="179" bestFit="1" customWidth="1"/>
    <col min="6926" max="6926" width="7.5703125" style="179" customWidth="1"/>
    <col min="6927" max="6928" width="7.5703125" style="179" bestFit="1" customWidth="1"/>
    <col min="6929" max="6929" width="10.140625" style="179" bestFit="1" customWidth="1"/>
    <col min="6930" max="6930" width="11" style="179" bestFit="1" customWidth="1"/>
    <col min="6931" max="6931" width="14.5703125" style="179" customWidth="1"/>
    <col min="6932" max="6932" width="13.140625" style="179" customWidth="1"/>
    <col min="6933" max="6933" width="12.85546875" style="179" customWidth="1"/>
    <col min="6934" max="6934" width="13.5703125" style="179" customWidth="1"/>
    <col min="6935" max="6935" width="12.28515625" style="179" customWidth="1"/>
    <col min="6936" max="6936" width="14.85546875" style="179" customWidth="1"/>
    <col min="6937" max="7169" width="9.140625" style="179"/>
    <col min="7170" max="7170" width="2.85546875" style="179" customWidth="1"/>
    <col min="7171" max="7171" width="13.85546875" style="179" bestFit="1" customWidth="1"/>
    <col min="7172" max="7172" width="9.5703125" style="179" customWidth="1"/>
    <col min="7173" max="7173" width="9.28515625" style="179" customWidth="1"/>
    <col min="7174" max="7174" width="8.7109375" style="179" customWidth="1"/>
    <col min="7175" max="7175" width="10.7109375" style="179" customWidth="1"/>
    <col min="7176" max="7176" width="8.5703125" style="179" bestFit="1" customWidth="1"/>
    <col min="7177" max="7177" width="7.5703125" style="179" bestFit="1" customWidth="1"/>
    <col min="7178" max="7178" width="9" style="179" bestFit="1" customWidth="1"/>
    <col min="7179" max="7179" width="8.28515625" style="179" bestFit="1" customWidth="1"/>
    <col min="7180" max="7180" width="9.28515625" style="179" bestFit="1" customWidth="1"/>
    <col min="7181" max="7181" width="8.42578125" style="179" bestFit="1" customWidth="1"/>
    <col min="7182" max="7182" width="7.5703125" style="179" customWidth="1"/>
    <col min="7183" max="7184" width="7.5703125" style="179" bestFit="1" customWidth="1"/>
    <col min="7185" max="7185" width="10.140625" style="179" bestFit="1" customWidth="1"/>
    <col min="7186" max="7186" width="11" style="179" bestFit="1" customWidth="1"/>
    <col min="7187" max="7187" width="14.5703125" style="179" customWidth="1"/>
    <col min="7188" max="7188" width="13.140625" style="179" customWidth="1"/>
    <col min="7189" max="7189" width="12.85546875" style="179" customWidth="1"/>
    <col min="7190" max="7190" width="13.5703125" style="179" customWidth="1"/>
    <col min="7191" max="7191" width="12.28515625" style="179" customWidth="1"/>
    <col min="7192" max="7192" width="14.85546875" style="179" customWidth="1"/>
    <col min="7193" max="7425" width="9.140625" style="179"/>
    <col min="7426" max="7426" width="2.85546875" style="179" customWidth="1"/>
    <col min="7427" max="7427" width="13.85546875" style="179" bestFit="1" customWidth="1"/>
    <col min="7428" max="7428" width="9.5703125" style="179" customWidth="1"/>
    <col min="7429" max="7429" width="9.28515625" style="179" customWidth="1"/>
    <col min="7430" max="7430" width="8.7109375" style="179" customWidth="1"/>
    <col min="7431" max="7431" width="10.7109375" style="179" customWidth="1"/>
    <col min="7432" max="7432" width="8.5703125" style="179" bestFit="1" customWidth="1"/>
    <col min="7433" max="7433" width="7.5703125" style="179" bestFit="1" customWidth="1"/>
    <col min="7434" max="7434" width="9" style="179" bestFit="1" customWidth="1"/>
    <col min="7435" max="7435" width="8.28515625" style="179" bestFit="1" customWidth="1"/>
    <col min="7436" max="7436" width="9.28515625" style="179" bestFit="1" customWidth="1"/>
    <col min="7437" max="7437" width="8.42578125" style="179" bestFit="1" customWidth="1"/>
    <col min="7438" max="7438" width="7.5703125" style="179" customWidth="1"/>
    <col min="7439" max="7440" width="7.5703125" style="179" bestFit="1" customWidth="1"/>
    <col min="7441" max="7441" width="10.140625" style="179" bestFit="1" customWidth="1"/>
    <col min="7442" max="7442" width="11" style="179" bestFit="1" customWidth="1"/>
    <col min="7443" max="7443" width="14.5703125" style="179" customWidth="1"/>
    <col min="7444" max="7444" width="13.140625" style="179" customWidth="1"/>
    <col min="7445" max="7445" width="12.85546875" style="179" customWidth="1"/>
    <col min="7446" max="7446" width="13.5703125" style="179" customWidth="1"/>
    <col min="7447" max="7447" width="12.28515625" style="179" customWidth="1"/>
    <col min="7448" max="7448" width="14.85546875" style="179" customWidth="1"/>
    <col min="7449" max="7681" width="9.140625" style="179"/>
    <col min="7682" max="7682" width="2.85546875" style="179" customWidth="1"/>
    <col min="7683" max="7683" width="13.85546875" style="179" bestFit="1" customWidth="1"/>
    <col min="7684" max="7684" width="9.5703125" style="179" customWidth="1"/>
    <col min="7685" max="7685" width="9.28515625" style="179" customWidth="1"/>
    <col min="7686" max="7686" width="8.7109375" style="179" customWidth="1"/>
    <col min="7687" max="7687" width="10.7109375" style="179" customWidth="1"/>
    <col min="7688" max="7688" width="8.5703125" style="179" bestFit="1" customWidth="1"/>
    <col min="7689" max="7689" width="7.5703125" style="179" bestFit="1" customWidth="1"/>
    <col min="7690" max="7690" width="9" style="179" bestFit="1" customWidth="1"/>
    <col min="7691" max="7691" width="8.28515625" style="179" bestFit="1" customWidth="1"/>
    <col min="7692" max="7692" width="9.28515625" style="179" bestFit="1" customWidth="1"/>
    <col min="7693" max="7693" width="8.42578125" style="179" bestFit="1" customWidth="1"/>
    <col min="7694" max="7694" width="7.5703125" style="179" customWidth="1"/>
    <col min="7695" max="7696" width="7.5703125" style="179" bestFit="1" customWidth="1"/>
    <col min="7697" max="7697" width="10.140625" style="179" bestFit="1" customWidth="1"/>
    <col min="7698" max="7698" width="11" style="179" bestFit="1" customWidth="1"/>
    <col min="7699" max="7699" width="14.5703125" style="179" customWidth="1"/>
    <col min="7700" max="7700" width="13.140625" style="179" customWidth="1"/>
    <col min="7701" max="7701" width="12.85546875" style="179" customWidth="1"/>
    <col min="7702" max="7702" width="13.5703125" style="179" customWidth="1"/>
    <col min="7703" max="7703" width="12.28515625" style="179" customWidth="1"/>
    <col min="7704" max="7704" width="14.85546875" style="179" customWidth="1"/>
    <col min="7705" max="7937" width="9.140625" style="179"/>
    <col min="7938" max="7938" width="2.85546875" style="179" customWidth="1"/>
    <col min="7939" max="7939" width="13.85546875" style="179" bestFit="1" customWidth="1"/>
    <col min="7940" max="7940" width="9.5703125" style="179" customWidth="1"/>
    <col min="7941" max="7941" width="9.28515625" style="179" customWidth="1"/>
    <col min="7942" max="7942" width="8.7109375" style="179" customWidth="1"/>
    <col min="7943" max="7943" width="10.7109375" style="179" customWidth="1"/>
    <col min="7944" max="7944" width="8.5703125" style="179" bestFit="1" customWidth="1"/>
    <col min="7945" max="7945" width="7.5703125" style="179" bestFit="1" customWidth="1"/>
    <col min="7946" max="7946" width="9" style="179" bestFit="1" customWidth="1"/>
    <col min="7947" max="7947" width="8.28515625" style="179" bestFit="1" customWidth="1"/>
    <col min="7948" max="7948" width="9.28515625" style="179" bestFit="1" customWidth="1"/>
    <col min="7949" max="7949" width="8.42578125" style="179" bestFit="1" customWidth="1"/>
    <col min="7950" max="7950" width="7.5703125" style="179" customWidth="1"/>
    <col min="7951" max="7952" width="7.5703125" style="179" bestFit="1" customWidth="1"/>
    <col min="7953" max="7953" width="10.140625" style="179" bestFit="1" customWidth="1"/>
    <col min="7954" max="7954" width="11" style="179" bestFit="1" customWidth="1"/>
    <col min="7955" max="7955" width="14.5703125" style="179" customWidth="1"/>
    <col min="7956" max="7956" width="13.140625" style="179" customWidth="1"/>
    <col min="7957" max="7957" width="12.85546875" style="179" customWidth="1"/>
    <col min="7958" max="7958" width="13.5703125" style="179" customWidth="1"/>
    <col min="7959" max="7959" width="12.28515625" style="179" customWidth="1"/>
    <col min="7960" max="7960" width="14.85546875" style="179" customWidth="1"/>
    <col min="7961" max="8193" width="9.140625" style="179"/>
    <col min="8194" max="8194" width="2.85546875" style="179" customWidth="1"/>
    <col min="8195" max="8195" width="13.85546875" style="179" bestFit="1" customWidth="1"/>
    <col min="8196" max="8196" width="9.5703125" style="179" customWidth="1"/>
    <col min="8197" max="8197" width="9.28515625" style="179" customWidth="1"/>
    <col min="8198" max="8198" width="8.7109375" style="179" customWidth="1"/>
    <col min="8199" max="8199" width="10.7109375" style="179" customWidth="1"/>
    <col min="8200" max="8200" width="8.5703125" style="179" bestFit="1" customWidth="1"/>
    <col min="8201" max="8201" width="7.5703125" style="179" bestFit="1" customWidth="1"/>
    <col min="8202" max="8202" width="9" style="179" bestFit="1" customWidth="1"/>
    <col min="8203" max="8203" width="8.28515625" style="179" bestFit="1" customWidth="1"/>
    <col min="8204" max="8204" width="9.28515625" style="179" bestFit="1" customWidth="1"/>
    <col min="8205" max="8205" width="8.42578125" style="179" bestFit="1" customWidth="1"/>
    <col min="8206" max="8206" width="7.5703125" style="179" customWidth="1"/>
    <col min="8207" max="8208" width="7.5703125" style="179" bestFit="1" customWidth="1"/>
    <col min="8209" max="8209" width="10.140625" style="179" bestFit="1" customWidth="1"/>
    <col min="8210" max="8210" width="11" style="179" bestFit="1" customWidth="1"/>
    <col min="8211" max="8211" width="14.5703125" style="179" customWidth="1"/>
    <col min="8212" max="8212" width="13.140625" style="179" customWidth="1"/>
    <col min="8213" max="8213" width="12.85546875" style="179" customWidth="1"/>
    <col min="8214" max="8214" width="13.5703125" style="179" customWidth="1"/>
    <col min="8215" max="8215" width="12.28515625" style="179" customWidth="1"/>
    <col min="8216" max="8216" width="14.85546875" style="179" customWidth="1"/>
    <col min="8217" max="8449" width="9.140625" style="179"/>
    <col min="8450" max="8450" width="2.85546875" style="179" customWidth="1"/>
    <col min="8451" max="8451" width="13.85546875" style="179" bestFit="1" customWidth="1"/>
    <col min="8452" max="8452" width="9.5703125" style="179" customWidth="1"/>
    <col min="8453" max="8453" width="9.28515625" style="179" customWidth="1"/>
    <col min="8454" max="8454" width="8.7109375" style="179" customWidth="1"/>
    <col min="8455" max="8455" width="10.7109375" style="179" customWidth="1"/>
    <col min="8456" max="8456" width="8.5703125" style="179" bestFit="1" customWidth="1"/>
    <col min="8457" max="8457" width="7.5703125" style="179" bestFit="1" customWidth="1"/>
    <col min="8458" max="8458" width="9" style="179" bestFit="1" customWidth="1"/>
    <col min="8459" max="8459" width="8.28515625" style="179" bestFit="1" customWidth="1"/>
    <col min="8460" max="8460" width="9.28515625" style="179" bestFit="1" customWidth="1"/>
    <col min="8461" max="8461" width="8.42578125" style="179" bestFit="1" customWidth="1"/>
    <col min="8462" max="8462" width="7.5703125" style="179" customWidth="1"/>
    <col min="8463" max="8464" width="7.5703125" style="179" bestFit="1" customWidth="1"/>
    <col min="8465" max="8465" width="10.140625" style="179" bestFit="1" customWidth="1"/>
    <col min="8466" max="8466" width="11" style="179" bestFit="1" customWidth="1"/>
    <col min="8467" max="8467" width="14.5703125" style="179" customWidth="1"/>
    <col min="8468" max="8468" width="13.140625" style="179" customWidth="1"/>
    <col min="8469" max="8469" width="12.85546875" style="179" customWidth="1"/>
    <col min="8470" max="8470" width="13.5703125" style="179" customWidth="1"/>
    <col min="8471" max="8471" width="12.28515625" style="179" customWidth="1"/>
    <col min="8472" max="8472" width="14.85546875" style="179" customWidth="1"/>
    <col min="8473" max="8705" width="9.140625" style="179"/>
    <col min="8706" max="8706" width="2.85546875" style="179" customWidth="1"/>
    <col min="8707" max="8707" width="13.85546875" style="179" bestFit="1" customWidth="1"/>
    <col min="8708" max="8708" width="9.5703125" style="179" customWidth="1"/>
    <col min="8709" max="8709" width="9.28515625" style="179" customWidth="1"/>
    <col min="8710" max="8710" width="8.7109375" style="179" customWidth="1"/>
    <col min="8711" max="8711" width="10.7109375" style="179" customWidth="1"/>
    <col min="8712" max="8712" width="8.5703125" style="179" bestFit="1" customWidth="1"/>
    <col min="8713" max="8713" width="7.5703125" style="179" bestFit="1" customWidth="1"/>
    <col min="8714" max="8714" width="9" style="179" bestFit="1" customWidth="1"/>
    <col min="8715" max="8715" width="8.28515625" style="179" bestFit="1" customWidth="1"/>
    <col min="8716" max="8716" width="9.28515625" style="179" bestFit="1" customWidth="1"/>
    <col min="8717" max="8717" width="8.42578125" style="179" bestFit="1" customWidth="1"/>
    <col min="8718" max="8718" width="7.5703125" style="179" customWidth="1"/>
    <col min="8719" max="8720" width="7.5703125" style="179" bestFit="1" customWidth="1"/>
    <col min="8721" max="8721" width="10.140625" style="179" bestFit="1" customWidth="1"/>
    <col min="8722" max="8722" width="11" style="179" bestFit="1" customWidth="1"/>
    <col min="8723" max="8723" width="14.5703125" style="179" customWidth="1"/>
    <col min="8724" max="8724" width="13.140625" style="179" customWidth="1"/>
    <col min="8725" max="8725" width="12.85546875" style="179" customWidth="1"/>
    <col min="8726" max="8726" width="13.5703125" style="179" customWidth="1"/>
    <col min="8727" max="8727" width="12.28515625" style="179" customWidth="1"/>
    <col min="8728" max="8728" width="14.85546875" style="179" customWidth="1"/>
    <col min="8729" max="8961" width="9.140625" style="179"/>
    <col min="8962" max="8962" width="2.85546875" style="179" customWidth="1"/>
    <col min="8963" max="8963" width="13.85546875" style="179" bestFit="1" customWidth="1"/>
    <col min="8964" max="8964" width="9.5703125" style="179" customWidth="1"/>
    <col min="8965" max="8965" width="9.28515625" style="179" customWidth="1"/>
    <col min="8966" max="8966" width="8.7109375" style="179" customWidth="1"/>
    <col min="8967" max="8967" width="10.7109375" style="179" customWidth="1"/>
    <col min="8968" max="8968" width="8.5703125" style="179" bestFit="1" customWidth="1"/>
    <col min="8969" max="8969" width="7.5703125" style="179" bestFit="1" customWidth="1"/>
    <col min="8970" max="8970" width="9" style="179" bestFit="1" customWidth="1"/>
    <col min="8971" max="8971" width="8.28515625" style="179" bestFit="1" customWidth="1"/>
    <col min="8972" max="8972" width="9.28515625" style="179" bestFit="1" customWidth="1"/>
    <col min="8973" max="8973" width="8.42578125" style="179" bestFit="1" customWidth="1"/>
    <col min="8974" max="8974" width="7.5703125" style="179" customWidth="1"/>
    <col min="8975" max="8976" width="7.5703125" style="179" bestFit="1" customWidth="1"/>
    <col min="8977" max="8977" width="10.140625" style="179" bestFit="1" customWidth="1"/>
    <col min="8978" max="8978" width="11" style="179" bestFit="1" customWidth="1"/>
    <col min="8979" max="8979" width="14.5703125" style="179" customWidth="1"/>
    <col min="8980" max="8980" width="13.140625" style="179" customWidth="1"/>
    <col min="8981" max="8981" width="12.85546875" style="179" customWidth="1"/>
    <col min="8982" max="8982" width="13.5703125" style="179" customWidth="1"/>
    <col min="8983" max="8983" width="12.28515625" style="179" customWidth="1"/>
    <col min="8984" max="8984" width="14.85546875" style="179" customWidth="1"/>
    <col min="8985" max="9217" width="9.140625" style="179"/>
    <col min="9218" max="9218" width="2.85546875" style="179" customWidth="1"/>
    <col min="9219" max="9219" width="13.85546875" style="179" bestFit="1" customWidth="1"/>
    <col min="9220" max="9220" width="9.5703125" style="179" customWidth="1"/>
    <col min="9221" max="9221" width="9.28515625" style="179" customWidth="1"/>
    <col min="9222" max="9222" width="8.7109375" style="179" customWidth="1"/>
    <col min="9223" max="9223" width="10.7109375" style="179" customWidth="1"/>
    <col min="9224" max="9224" width="8.5703125" style="179" bestFit="1" customWidth="1"/>
    <col min="9225" max="9225" width="7.5703125" style="179" bestFit="1" customWidth="1"/>
    <col min="9226" max="9226" width="9" style="179" bestFit="1" customWidth="1"/>
    <col min="9227" max="9227" width="8.28515625" style="179" bestFit="1" customWidth="1"/>
    <col min="9228" max="9228" width="9.28515625" style="179" bestFit="1" customWidth="1"/>
    <col min="9229" max="9229" width="8.42578125" style="179" bestFit="1" customWidth="1"/>
    <col min="9230" max="9230" width="7.5703125" style="179" customWidth="1"/>
    <col min="9231" max="9232" width="7.5703125" style="179" bestFit="1" customWidth="1"/>
    <col min="9233" max="9233" width="10.140625" style="179" bestFit="1" customWidth="1"/>
    <col min="9234" max="9234" width="11" style="179" bestFit="1" customWidth="1"/>
    <col min="9235" max="9235" width="14.5703125" style="179" customWidth="1"/>
    <col min="9236" max="9236" width="13.140625" style="179" customWidth="1"/>
    <col min="9237" max="9237" width="12.85546875" style="179" customWidth="1"/>
    <col min="9238" max="9238" width="13.5703125" style="179" customWidth="1"/>
    <col min="9239" max="9239" width="12.28515625" style="179" customWidth="1"/>
    <col min="9240" max="9240" width="14.85546875" style="179" customWidth="1"/>
    <col min="9241" max="9473" width="9.140625" style="179"/>
    <col min="9474" max="9474" width="2.85546875" style="179" customWidth="1"/>
    <col min="9475" max="9475" width="13.85546875" style="179" bestFit="1" customWidth="1"/>
    <col min="9476" max="9476" width="9.5703125" style="179" customWidth="1"/>
    <col min="9477" max="9477" width="9.28515625" style="179" customWidth="1"/>
    <col min="9478" max="9478" width="8.7109375" style="179" customWidth="1"/>
    <col min="9479" max="9479" width="10.7109375" style="179" customWidth="1"/>
    <col min="9480" max="9480" width="8.5703125" style="179" bestFit="1" customWidth="1"/>
    <col min="9481" max="9481" width="7.5703125" style="179" bestFit="1" customWidth="1"/>
    <col min="9482" max="9482" width="9" style="179" bestFit="1" customWidth="1"/>
    <col min="9483" max="9483" width="8.28515625" style="179" bestFit="1" customWidth="1"/>
    <col min="9484" max="9484" width="9.28515625" style="179" bestFit="1" customWidth="1"/>
    <col min="9485" max="9485" width="8.42578125" style="179" bestFit="1" customWidth="1"/>
    <col min="9486" max="9486" width="7.5703125" style="179" customWidth="1"/>
    <col min="9487" max="9488" width="7.5703125" style="179" bestFit="1" customWidth="1"/>
    <col min="9489" max="9489" width="10.140625" style="179" bestFit="1" customWidth="1"/>
    <col min="9490" max="9490" width="11" style="179" bestFit="1" customWidth="1"/>
    <col min="9491" max="9491" width="14.5703125" style="179" customWidth="1"/>
    <col min="9492" max="9492" width="13.140625" style="179" customWidth="1"/>
    <col min="9493" max="9493" width="12.85546875" style="179" customWidth="1"/>
    <col min="9494" max="9494" width="13.5703125" style="179" customWidth="1"/>
    <col min="9495" max="9495" width="12.28515625" style="179" customWidth="1"/>
    <col min="9496" max="9496" width="14.85546875" style="179" customWidth="1"/>
    <col min="9497" max="9729" width="9.140625" style="179"/>
    <col min="9730" max="9730" width="2.85546875" style="179" customWidth="1"/>
    <col min="9731" max="9731" width="13.85546875" style="179" bestFit="1" customWidth="1"/>
    <col min="9732" max="9732" width="9.5703125" style="179" customWidth="1"/>
    <col min="9733" max="9733" width="9.28515625" style="179" customWidth="1"/>
    <col min="9734" max="9734" width="8.7109375" style="179" customWidth="1"/>
    <col min="9735" max="9735" width="10.7109375" style="179" customWidth="1"/>
    <col min="9736" max="9736" width="8.5703125" style="179" bestFit="1" customWidth="1"/>
    <col min="9737" max="9737" width="7.5703125" style="179" bestFit="1" customWidth="1"/>
    <col min="9738" max="9738" width="9" style="179" bestFit="1" customWidth="1"/>
    <col min="9739" max="9739" width="8.28515625" style="179" bestFit="1" customWidth="1"/>
    <col min="9740" max="9740" width="9.28515625" style="179" bestFit="1" customWidth="1"/>
    <col min="9741" max="9741" width="8.42578125" style="179" bestFit="1" customWidth="1"/>
    <col min="9742" max="9742" width="7.5703125" style="179" customWidth="1"/>
    <col min="9743" max="9744" width="7.5703125" style="179" bestFit="1" customWidth="1"/>
    <col min="9745" max="9745" width="10.140625" style="179" bestFit="1" customWidth="1"/>
    <col min="9746" max="9746" width="11" style="179" bestFit="1" customWidth="1"/>
    <col min="9747" max="9747" width="14.5703125" style="179" customWidth="1"/>
    <col min="9748" max="9748" width="13.140625" style="179" customWidth="1"/>
    <col min="9749" max="9749" width="12.85546875" style="179" customWidth="1"/>
    <col min="9750" max="9750" width="13.5703125" style="179" customWidth="1"/>
    <col min="9751" max="9751" width="12.28515625" style="179" customWidth="1"/>
    <col min="9752" max="9752" width="14.85546875" style="179" customWidth="1"/>
    <col min="9753" max="9985" width="9.140625" style="179"/>
    <col min="9986" max="9986" width="2.85546875" style="179" customWidth="1"/>
    <col min="9987" max="9987" width="13.85546875" style="179" bestFit="1" customWidth="1"/>
    <col min="9988" max="9988" width="9.5703125" style="179" customWidth="1"/>
    <col min="9989" max="9989" width="9.28515625" style="179" customWidth="1"/>
    <col min="9990" max="9990" width="8.7109375" style="179" customWidth="1"/>
    <col min="9991" max="9991" width="10.7109375" style="179" customWidth="1"/>
    <col min="9992" max="9992" width="8.5703125" style="179" bestFit="1" customWidth="1"/>
    <col min="9993" max="9993" width="7.5703125" style="179" bestFit="1" customWidth="1"/>
    <col min="9994" max="9994" width="9" style="179" bestFit="1" customWidth="1"/>
    <col min="9995" max="9995" width="8.28515625" style="179" bestFit="1" customWidth="1"/>
    <col min="9996" max="9996" width="9.28515625" style="179" bestFit="1" customWidth="1"/>
    <col min="9997" max="9997" width="8.42578125" style="179" bestFit="1" customWidth="1"/>
    <col min="9998" max="9998" width="7.5703125" style="179" customWidth="1"/>
    <col min="9999" max="10000" width="7.5703125" style="179" bestFit="1" customWidth="1"/>
    <col min="10001" max="10001" width="10.140625" style="179" bestFit="1" customWidth="1"/>
    <col min="10002" max="10002" width="11" style="179" bestFit="1" customWidth="1"/>
    <col min="10003" max="10003" width="14.5703125" style="179" customWidth="1"/>
    <col min="10004" max="10004" width="13.140625" style="179" customWidth="1"/>
    <col min="10005" max="10005" width="12.85546875" style="179" customWidth="1"/>
    <col min="10006" max="10006" width="13.5703125" style="179" customWidth="1"/>
    <col min="10007" max="10007" width="12.28515625" style="179" customWidth="1"/>
    <col min="10008" max="10008" width="14.85546875" style="179" customWidth="1"/>
    <col min="10009" max="10241" width="9.140625" style="179"/>
    <col min="10242" max="10242" width="2.85546875" style="179" customWidth="1"/>
    <col min="10243" max="10243" width="13.85546875" style="179" bestFit="1" customWidth="1"/>
    <col min="10244" max="10244" width="9.5703125" style="179" customWidth="1"/>
    <col min="10245" max="10245" width="9.28515625" style="179" customWidth="1"/>
    <col min="10246" max="10246" width="8.7109375" style="179" customWidth="1"/>
    <col min="10247" max="10247" width="10.7109375" style="179" customWidth="1"/>
    <col min="10248" max="10248" width="8.5703125" style="179" bestFit="1" customWidth="1"/>
    <col min="10249" max="10249" width="7.5703125" style="179" bestFit="1" customWidth="1"/>
    <col min="10250" max="10250" width="9" style="179" bestFit="1" customWidth="1"/>
    <col min="10251" max="10251" width="8.28515625" style="179" bestFit="1" customWidth="1"/>
    <col min="10252" max="10252" width="9.28515625" style="179" bestFit="1" customWidth="1"/>
    <col min="10253" max="10253" width="8.42578125" style="179" bestFit="1" customWidth="1"/>
    <col min="10254" max="10254" width="7.5703125" style="179" customWidth="1"/>
    <col min="10255" max="10256" width="7.5703125" style="179" bestFit="1" customWidth="1"/>
    <col min="10257" max="10257" width="10.140625" style="179" bestFit="1" customWidth="1"/>
    <col min="10258" max="10258" width="11" style="179" bestFit="1" customWidth="1"/>
    <col min="10259" max="10259" width="14.5703125" style="179" customWidth="1"/>
    <col min="10260" max="10260" width="13.140625" style="179" customWidth="1"/>
    <col min="10261" max="10261" width="12.85546875" style="179" customWidth="1"/>
    <col min="10262" max="10262" width="13.5703125" style="179" customWidth="1"/>
    <col min="10263" max="10263" width="12.28515625" style="179" customWidth="1"/>
    <col min="10264" max="10264" width="14.85546875" style="179" customWidth="1"/>
    <col min="10265" max="10497" width="9.140625" style="179"/>
    <col min="10498" max="10498" width="2.85546875" style="179" customWidth="1"/>
    <col min="10499" max="10499" width="13.85546875" style="179" bestFit="1" customWidth="1"/>
    <col min="10500" max="10500" width="9.5703125" style="179" customWidth="1"/>
    <col min="10501" max="10501" width="9.28515625" style="179" customWidth="1"/>
    <col min="10502" max="10502" width="8.7109375" style="179" customWidth="1"/>
    <col min="10503" max="10503" width="10.7109375" style="179" customWidth="1"/>
    <col min="10504" max="10504" width="8.5703125" style="179" bestFit="1" customWidth="1"/>
    <col min="10505" max="10505" width="7.5703125" style="179" bestFit="1" customWidth="1"/>
    <col min="10506" max="10506" width="9" style="179" bestFit="1" customWidth="1"/>
    <col min="10507" max="10507" width="8.28515625" style="179" bestFit="1" customWidth="1"/>
    <col min="10508" max="10508" width="9.28515625" style="179" bestFit="1" customWidth="1"/>
    <col min="10509" max="10509" width="8.42578125" style="179" bestFit="1" customWidth="1"/>
    <col min="10510" max="10510" width="7.5703125" style="179" customWidth="1"/>
    <col min="10511" max="10512" width="7.5703125" style="179" bestFit="1" customWidth="1"/>
    <col min="10513" max="10513" width="10.140625" style="179" bestFit="1" customWidth="1"/>
    <col min="10514" max="10514" width="11" style="179" bestFit="1" customWidth="1"/>
    <col min="10515" max="10515" width="14.5703125" style="179" customWidth="1"/>
    <col min="10516" max="10516" width="13.140625" style="179" customWidth="1"/>
    <col min="10517" max="10517" width="12.85546875" style="179" customWidth="1"/>
    <col min="10518" max="10518" width="13.5703125" style="179" customWidth="1"/>
    <col min="10519" max="10519" width="12.28515625" style="179" customWidth="1"/>
    <col min="10520" max="10520" width="14.85546875" style="179" customWidth="1"/>
    <col min="10521" max="10753" width="9.140625" style="179"/>
    <col min="10754" max="10754" width="2.85546875" style="179" customWidth="1"/>
    <col min="10755" max="10755" width="13.85546875" style="179" bestFit="1" customWidth="1"/>
    <col min="10756" max="10756" width="9.5703125" style="179" customWidth="1"/>
    <col min="10757" max="10757" width="9.28515625" style="179" customWidth="1"/>
    <col min="10758" max="10758" width="8.7109375" style="179" customWidth="1"/>
    <col min="10759" max="10759" width="10.7109375" style="179" customWidth="1"/>
    <col min="10760" max="10760" width="8.5703125" style="179" bestFit="1" customWidth="1"/>
    <col min="10761" max="10761" width="7.5703125" style="179" bestFit="1" customWidth="1"/>
    <col min="10762" max="10762" width="9" style="179" bestFit="1" customWidth="1"/>
    <col min="10763" max="10763" width="8.28515625" style="179" bestFit="1" customWidth="1"/>
    <col min="10764" max="10764" width="9.28515625" style="179" bestFit="1" customWidth="1"/>
    <col min="10765" max="10765" width="8.42578125" style="179" bestFit="1" customWidth="1"/>
    <col min="10766" max="10766" width="7.5703125" style="179" customWidth="1"/>
    <col min="10767" max="10768" width="7.5703125" style="179" bestFit="1" customWidth="1"/>
    <col min="10769" max="10769" width="10.140625" style="179" bestFit="1" customWidth="1"/>
    <col min="10770" max="10770" width="11" style="179" bestFit="1" customWidth="1"/>
    <col min="10771" max="10771" width="14.5703125" style="179" customWidth="1"/>
    <col min="10772" max="10772" width="13.140625" style="179" customWidth="1"/>
    <col min="10773" max="10773" width="12.85546875" style="179" customWidth="1"/>
    <col min="10774" max="10774" width="13.5703125" style="179" customWidth="1"/>
    <col min="10775" max="10775" width="12.28515625" style="179" customWidth="1"/>
    <col min="10776" max="10776" width="14.85546875" style="179" customWidth="1"/>
    <col min="10777" max="11009" width="9.140625" style="179"/>
    <col min="11010" max="11010" width="2.85546875" style="179" customWidth="1"/>
    <col min="11011" max="11011" width="13.85546875" style="179" bestFit="1" customWidth="1"/>
    <col min="11012" max="11012" width="9.5703125" style="179" customWidth="1"/>
    <col min="11013" max="11013" width="9.28515625" style="179" customWidth="1"/>
    <col min="11014" max="11014" width="8.7109375" style="179" customWidth="1"/>
    <col min="11015" max="11015" width="10.7109375" style="179" customWidth="1"/>
    <col min="11016" max="11016" width="8.5703125" style="179" bestFit="1" customWidth="1"/>
    <col min="11017" max="11017" width="7.5703125" style="179" bestFit="1" customWidth="1"/>
    <col min="11018" max="11018" width="9" style="179" bestFit="1" customWidth="1"/>
    <col min="11019" max="11019" width="8.28515625" style="179" bestFit="1" customWidth="1"/>
    <col min="11020" max="11020" width="9.28515625" style="179" bestFit="1" customWidth="1"/>
    <col min="11021" max="11021" width="8.42578125" style="179" bestFit="1" customWidth="1"/>
    <col min="11022" max="11022" width="7.5703125" style="179" customWidth="1"/>
    <col min="11023" max="11024" width="7.5703125" style="179" bestFit="1" customWidth="1"/>
    <col min="11025" max="11025" width="10.140625" style="179" bestFit="1" customWidth="1"/>
    <col min="11026" max="11026" width="11" style="179" bestFit="1" customWidth="1"/>
    <col min="11027" max="11027" width="14.5703125" style="179" customWidth="1"/>
    <col min="11028" max="11028" width="13.140625" style="179" customWidth="1"/>
    <col min="11029" max="11029" width="12.85546875" style="179" customWidth="1"/>
    <col min="11030" max="11030" width="13.5703125" style="179" customWidth="1"/>
    <col min="11031" max="11031" width="12.28515625" style="179" customWidth="1"/>
    <col min="11032" max="11032" width="14.85546875" style="179" customWidth="1"/>
    <col min="11033" max="11265" width="9.140625" style="179"/>
    <col min="11266" max="11266" width="2.85546875" style="179" customWidth="1"/>
    <col min="11267" max="11267" width="13.85546875" style="179" bestFit="1" customWidth="1"/>
    <col min="11268" max="11268" width="9.5703125" style="179" customWidth="1"/>
    <col min="11269" max="11269" width="9.28515625" style="179" customWidth="1"/>
    <col min="11270" max="11270" width="8.7109375" style="179" customWidth="1"/>
    <col min="11271" max="11271" width="10.7109375" style="179" customWidth="1"/>
    <col min="11272" max="11272" width="8.5703125" style="179" bestFit="1" customWidth="1"/>
    <col min="11273" max="11273" width="7.5703125" style="179" bestFit="1" customWidth="1"/>
    <col min="11274" max="11274" width="9" style="179" bestFit="1" customWidth="1"/>
    <col min="11275" max="11275" width="8.28515625" style="179" bestFit="1" customWidth="1"/>
    <col min="11276" max="11276" width="9.28515625" style="179" bestFit="1" customWidth="1"/>
    <col min="11277" max="11277" width="8.42578125" style="179" bestFit="1" customWidth="1"/>
    <col min="11278" max="11278" width="7.5703125" style="179" customWidth="1"/>
    <col min="11279" max="11280" width="7.5703125" style="179" bestFit="1" customWidth="1"/>
    <col min="11281" max="11281" width="10.140625" style="179" bestFit="1" customWidth="1"/>
    <col min="11282" max="11282" width="11" style="179" bestFit="1" customWidth="1"/>
    <col min="11283" max="11283" width="14.5703125" style="179" customWidth="1"/>
    <col min="11284" max="11284" width="13.140625" style="179" customWidth="1"/>
    <col min="11285" max="11285" width="12.85546875" style="179" customWidth="1"/>
    <col min="11286" max="11286" width="13.5703125" style="179" customWidth="1"/>
    <col min="11287" max="11287" width="12.28515625" style="179" customWidth="1"/>
    <col min="11288" max="11288" width="14.85546875" style="179" customWidth="1"/>
    <col min="11289" max="11521" width="9.140625" style="179"/>
    <col min="11522" max="11522" width="2.85546875" style="179" customWidth="1"/>
    <col min="11523" max="11523" width="13.85546875" style="179" bestFit="1" customWidth="1"/>
    <col min="11524" max="11524" width="9.5703125" style="179" customWidth="1"/>
    <col min="11525" max="11525" width="9.28515625" style="179" customWidth="1"/>
    <col min="11526" max="11526" width="8.7109375" style="179" customWidth="1"/>
    <col min="11527" max="11527" width="10.7109375" style="179" customWidth="1"/>
    <col min="11528" max="11528" width="8.5703125" style="179" bestFit="1" customWidth="1"/>
    <col min="11529" max="11529" width="7.5703125" style="179" bestFit="1" customWidth="1"/>
    <col min="11530" max="11530" width="9" style="179" bestFit="1" customWidth="1"/>
    <col min="11531" max="11531" width="8.28515625" style="179" bestFit="1" customWidth="1"/>
    <col min="11532" max="11532" width="9.28515625" style="179" bestFit="1" customWidth="1"/>
    <col min="11533" max="11533" width="8.42578125" style="179" bestFit="1" customWidth="1"/>
    <col min="11534" max="11534" width="7.5703125" style="179" customWidth="1"/>
    <col min="11535" max="11536" width="7.5703125" style="179" bestFit="1" customWidth="1"/>
    <col min="11537" max="11537" width="10.140625" style="179" bestFit="1" customWidth="1"/>
    <col min="11538" max="11538" width="11" style="179" bestFit="1" customWidth="1"/>
    <col min="11539" max="11539" width="14.5703125" style="179" customWidth="1"/>
    <col min="11540" max="11540" width="13.140625" style="179" customWidth="1"/>
    <col min="11541" max="11541" width="12.85546875" style="179" customWidth="1"/>
    <col min="11542" max="11542" width="13.5703125" style="179" customWidth="1"/>
    <col min="11543" max="11543" width="12.28515625" style="179" customWidth="1"/>
    <col min="11544" max="11544" width="14.85546875" style="179" customWidth="1"/>
    <col min="11545" max="11777" width="9.140625" style="179"/>
    <col min="11778" max="11778" width="2.85546875" style="179" customWidth="1"/>
    <col min="11779" max="11779" width="13.85546875" style="179" bestFit="1" customWidth="1"/>
    <col min="11780" max="11780" width="9.5703125" style="179" customWidth="1"/>
    <col min="11781" max="11781" width="9.28515625" style="179" customWidth="1"/>
    <col min="11782" max="11782" width="8.7109375" style="179" customWidth="1"/>
    <col min="11783" max="11783" width="10.7109375" style="179" customWidth="1"/>
    <col min="11784" max="11784" width="8.5703125" style="179" bestFit="1" customWidth="1"/>
    <col min="11785" max="11785" width="7.5703125" style="179" bestFit="1" customWidth="1"/>
    <col min="11786" max="11786" width="9" style="179" bestFit="1" customWidth="1"/>
    <col min="11787" max="11787" width="8.28515625" style="179" bestFit="1" customWidth="1"/>
    <col min="11788" max="11788" width="9.28515625" style="179" bestFit="1" customWidth="1"/>
    <col min="11789" max="11789" width="8.42578125" style="179" bestFit="1" customWidth="1"/>
    <col min="11790" max="11790" width="7.5703125" style="179" customWidth="1"/>
    <col min="11791" max="11792" width="7.5703125" style="179" bestFit="1" customWidth="1"/>
    <col min="11793" max="11793" width="10.140625" style="179" bestFit="1" customWidth="1"/>
    <col min="11794" max="11794" width="11" style="179" bestFit="1" customWidth="1"/>
    <col min="11795" max="11795" width="14.5703125" style="179" customWidth="1"/>
    <col min="11796" max="11796" width="13.140625" style="179" customWidth="1"/>
    <col min="11797" max="11797" width="12.85546875" style="179" customWidth="1"/>
    <col min="11798" max="11798" width="13.5703125" style="179" customWidth="1"/>
    <col min="11799" max="11799" width="12.28515625" style="179" customWidth="1"/>
    <col min="11800" max="11800" width="14.85546875" style="179" customWidth="1"/>
    <col min="11801" max="12033" width="9.140625" style="179"/>
    <col min="12034" max="12034" width="2.85546875" style="179" customWidth="1"/>
    <col min="12035" max="12035" width="13.85546875" style="179" bestFit="1" customWidth="1"/>
    <col min="12036" max="12036" width="9.5703125" style="179" customWidth="1"/>
    <col min="12037" max="12037" width="9.28515625" style="179" customWidth="1"/>
    <col min="12038" max="12038" width="8.7109375" style="179" customWidth="1"/>
    <col min="12039" max="12039" width="10.7109375" style="179" customWidth="1"/>
    <col min="12040" max="12040" width="8.5703125" style="179" bestFit="1" customWidth="1"/>
    <col min="12041" max="12041" width="7.5703125" style="179" bestFit="1" customWidth="1"/>
    <col min="12042" max="12042" width="9" style="179" bestFit="1" customWidth="1"/>
    <col min="12043" max="12043" width="8.28515625" style="179" bestFit="1" customWidth="1"/>
    <col min="12044" max="12044" width="9.28515625" style="179" bestFit="1" customWidth="1"/>
    <col min="12045" max="12045" width="8.42578125" style="179" bestFit="1" customWidth="1"/>
    <col min="12046" max="12046" width="7.5703125" style="179" customWidth="1"/>
    <col min="12047" max="12048" width="7.5703125" style="179" bestFit="1" customWidth="1"/>
    <col min="12049" max="12049" width="10.140625" style="179" bestFit="1" customWidth="1"/>
    <col min="12050" max="12050" width="11" style="179" bestFit="1" customWidth="1"/>
    <col min="12051" max="12051" width="14.5703125" style="179" customWidth="1"/>
    <col min="12052" max="12052" width="13.140625" style="179" customWidth="1"/>
    <col min="12053" max="12053" width="12.85546875" style="179" customWidth="1"/>
    <col min="12054" max="12054" width="13.5703125" style="179" customWidth="1"/>
    <col min="12055" max="12055" width="12.28515625" style="179" customWidth="1"/>
    <col min="12056" max="12056" width="14.85546875" style="179" customWidth="1"/>
    <col min="12057" max="12289" width="9.140625" style="179"/>
    <col min="12290" max="12290" width="2.85546875" style="179" customWidth="1"/>
    <col min="12291" max="12291" width="13.85546875" style="179" bestFit="1" customWidth="1"/>
    <col min="12292" max="12292" width="9.5703125" style="179" customWidth="1"/>
    <col min="12293" max="12293" width="9.28515625" style="179" customWidth="1"/>
    <col min="12294" max="12294" width="8.7109375" style="179" customWidth="1"/>
    <col min="12295" max="12295" width="10.7109375" style="179" customWidth="1"/>
    <col min="12296" max="12296" width="8.5703125" style="179" bestFit="1" customWidth="1"/>
    <col min="12297" max="12297" width="7.5703125" style="179" bestFit="1" customWidth="1"/>
    <col min="12298" max="12298" width="9" style="179" bestFit="1" customWidth="1"/>
    <col min="12299" max="12299" width="8.28515625" style="179" bestFit="1" customWidth="1"/>
    <col min="12300" max="12300" width="9.28515625" style="179" bestFit="1" customWidth="1"/>
    <col min="12301" max="12301" width="8.42578125" style="179" bestFit="1" customWidth="1"/>
    <col min="12302" max="12302" width="7.5703125" style="179" customWidth="1"/>
    <col min="12303" max="12304" width="7.5703125" style="179" bestFit="1" customWidth="1"/>
    <col min="12305" max="12305" width="10.140625" style="179" bestFit="1" customWidth="1"/>
    <col min="12306" max="12306" width="11" style="179" bestFit="1" customWidth="1"/>
    <col min="12307" max="12307" width="14.5703125" style="179" customWidth="1"/>
    <col min="12308" max="12308" width="13.140625" style="179" customWidth="1"/>
    <col min="12309" max="12309" width="12.85546875" style="179" customWidth="1"/>
    <col min="12310" max="12310" width="13.5703125" style="179" customWidth="1"/>
    <col min="12311" max="12311" width="12.28515625" style="179" customWidth="1"/>
    <col min="12312" max="12312" width="14.85546875" style="179" customWidth="1"/>
    <col min="12313" max="12545" width="9.140625" style="179"/>
    <col min="12546" max="12546" width="2.85546875" style="179" customWidth="1"/>
    <col min="12547" max="12547" width="13.85546875" style="179" bestFit="1" customWidth="1"/>
    <col min="12548" max="12548" width="9.5703125" style="179" customWidth="1"/>
    <col min="12549" max="12549" width="9.28515625" style="179" customWidth="1"/>
    <col min="12550" max="12550" width="8.7109375" style="179" customWidth="1"/>
    <col min="12551" max="12551" width="10.7109375" style="179" customWidth="1"/>
    <col min="12552" max="12552" width="8.5703125" style="179" bestFit="1" customWidth="1"/>
    <col min="12553" max="12553" width="7.5703125" style="179" bestFit="1" customWidth="1"/>
    <col min="12554" max="12554" width="9" style="179" bestFit="1" customWidth="1"/>
    <col min="12555" max="12555" width="8.28515625" style="179" bestFit="1" customWidth="1"/>
    <col min="12556" max="12556" width="9.28515625" style="179" bestFit="1" customWidth="1"/>
    <col min="12557" max="12557" width="8.42578125" style="179" bestFit="1" customWidth="1"/>
    <col min="12558" max="12558" width="7.5703125" style="179" customWidth="1"/>
    <col min="12559" max="12560" width="7.5703125" style="179" bestFit="1" customWidth="1"/>
    <col min="12561" max="12561" width="10.140625" style="179" bestFit="1" customWidth="1"/>
    <col min="12562" max="12562" width="11" style="179" bestFit="1" customWidth="1"/>
    <col min="12563" max="12563" width="14.5703125" style="179" customWidth="1"/>
    <col min="12564" max="12564" width="13.140625" style="179" customWidth="1"/>
    <col min="12565" max="12565" width="12.85546875" style="179" customWidth="1"/>
    <col min="12566" max="12566" width="13.5703125" style="179" customWidth="1"/>
    <col min="12567" max="12567" width="12.28515625" style="179" customWidth="1"/>
    <col min="12568" max="12568" width="14.85546875" style="179" customWidth="1"/>
    <col min="12569" max="12801" width="9.140625" style="179"/>
    <col min="12802" max="12802" width="2.85546875" style="179" customWidth="1"/>
    <col min="12803" max="12803" width="13.85546875" style="179" bestFit="1" customWidth="1"/>
    <col min="12804" max="12804" width="9.5703125" style="179" customWidth="1"/>
    <col min="12805" max="12805" width="9.28515625" style="179" customWidth="1"/>
    <col min="12806" max="12806" width="8.7109375" style="179" customWidth="1"/>
    <col min="12807" max="12807" width="10.7109375" style="179" customWidth="1"/>
    <col min="12808" max="12808" width="8.5703125" style="179" bestFit="1" customWidth="1"/>
    <col min="12809" max="12809" width="7.5703125" style="179" bestFit="1" customWidth="1"/>
    <col min="12810" max="12810" width="9" style="179" bestFit="1" customWidth="1"/>
    <col min="12811" max="12811" width="8.28515625" style="179" bestFit="1" customWidth="1"/>
    <col min="12812" max="12812" width="9.28515625" style="179" bestFit="1" customWidth="1"/>
    <col min="12813" max="12813" width="8.42578125" style="179" bestFit="1" customWidth="1"/>
    <col min="12814" max="12814" width="7.5703125" style="179" customWidth="1"/>
    <col min="12815" max="12816" width="7.5703125" style="179" bestFit="1" customWidth="1"/>
    <col min="12817" max="12817" width="10.140625" style="179" bestFit="1" customWidth="1"/>
    <col min="12818" max="12818" width="11" style="179" bestFit="1" customWidth="1"/>
    <col min="12819" max="12819" width="14.5703125" style="179" customWidth="1"/>
    <col min="12820" max="12820" width="13.140625" style="179" customWidth="1"/>
    <col min="12821" max="12821" width="12.85546875" style="179" customWidth="1"/>
    <col min="12822" max="12822" width="13.5703125" style="179" customWidth="1"/>
    <col min="12823" max="12823" width="12.28515625" style="179" customWidth="1"/>
    <col min="12824" max="12824" width="14.85546875" style="179" customWidth="1"/>
    <col min="12825" max="13057" width="9.140625" style="179"/>
    <col min="13058" max="13058" width="2.85546875" style="179" customWidth="1"/>
    <col min="13059" max="13059" width="13.85546875" style="179" bestFit="1" customWidth="1"/>
    <col min="13060" max="13060" width="9.5703125" style="179" customWidth="1"/>
    <col min="13061" max="13061" width="9.28515625" style="179" customWidth="1"/>
    <col min="13062" max="13062" width="8.7109375" style="179" customWidth="1"/>
    <col min="13063" max="13063" width="10.7109375" style="179" customWidth="1"/>
    <col min="13064" max="13064" width="8.5703125" style="179" bestFit="1" customWidth="1"/>
    <col min="13065" max="13065" width="7.5703125" style="179" bestFit="1" customWidth="1"/>
    <col min="13066" max="13066" width="9" style="179" bestFit="1" customWidth="1"/>
    <col min="13067" max="13067" width="8.28515625" style="179" bestFit="1" customWidth="1"/>
    <col min="13068" max="13068" width="9.28515625" style="179" bestFit="1" customWidth="1"/>
    <col min="13069" max="13069" width="8.42578125" style="179" bestFit="1" customWidth="1"/>
    <col min="13070" max="13070" width="7.5703125" style="179" customWidth="1"/>
    <col min="13071" max="13072" width="7.5703125" style="179" bestFit="1" customWidth="1"/>
    <col min="13073" max="13073" width="10.140625" style="179" bestFit="1" customWidth="1"/>
    <col min="13074" max="13074" width="11" style="179" bestFit="1" customWidth="1"/>
    <col min="13075" max="13075" width="14.5703125" style="179" customWidth="1"/>
    <col min="13076" max="13076" width="13.140625" style="179" customWidth="1"/>
    <col min="13077" max="13077" width="12.85546875" style="179" customWidth="1"/>
    <col min="13078" max="13078" width="13.5703125" style="179" customWidth="1"/>
    <col min="13079" max="13079" width="12.28515625" style="179" customWidth="1"/>
    <col min="13080" max="13080" width="14.85546875" style="179" customWidth="1"/>
    <col min="13081" max="13313" width="9.140625" style="179"/>
    <col min="13314" max="13314" width="2.85546875" style="179" customWidth="1"/>
    <col min="13315" max="13315" width="13.85546875" style="179" bestFit="1" customWidth="1"/>
    <col min="13316" max="13316" width="9.5703125" style="179" customWidth="1"/>
    <col min="13317" max="13317" width="9.28515625" style="179" customWidth="1"/>
    <col min="13318" max="13318" width="8.7109375" style="179" customWidth="1"/>
    <col min="13319" max="13319" width="10.7109375" style="179" customWidth="1"/>
    <col min="13320" max="13320" width="8.5703125" style="179" bestFit="1" customWidth="1"/>
    <col min="13321" max="13321" width="7.5703125" style="179" bestFit="1" customWidth="1"/>
    <col min="13322" max="13322" width="9" style="179" bestFit="1" customWidth="1"/>
    <col min="13323" max="13323" width="8.28515625" style="179" bestFit="1" customWidth="1"/>
    <col min="13324" max="13324" width="9.28515625" style="179" bestFit="1" customWidth="1"/>
    <col min="13325" max="13325" width="8.42578125" style="179" bestFit="1" customWidth="1"/>
    <col min="13326" max="13326" width="7.5703125" style="179" customWidth="1"/>
    <col min="13327" max="13328" width="7.5703125" style="179" bestFit="1" customWidth="1"/>
    <col min="13329" max="13329" width="10.140625" style="179" bestFit="1" customWidth="1"/>
    <col min="13330" max="13330" width="11" style="179" bestFit="1" customWidth="1"/>
    <col min="13331" max="13331" width="14.5703125" style="179" customWidth="1"/>
    <col min="13332" max="13332" width="13.140625" style="179" customWidth="1"/>
    <col min="13333" max="13333" width="12.85546875" style="179" customWidth="1"/>
    <col min="13334" max="13334" width="13.5703125" style="179" customWidth="1"/>
    <col min="13335" max="13335" width="12.28515625" style="179" customWidth="1"/>
    <col min="13336" max="13336" width="14.85546875" style="179" customWidth="1"/>
    <col min="13337" max="13569" width="9.140625" style="179"/>
    <col min="13570" max="13570" width="2.85546875" style="179" customWidth="1"/>
    <col min="13571" max="13571" width="13.85546875" style="179" bestFit="1" customWidth="1"/>
    <col min="13572" max="13572" width="9.5703125" style="179" customWidth="1"/>
    <col min="13573" max="13573" width="9.28515625" style="179" customWidth="1"/>
    <col min="13574" max="13574" width="8.7109375" style="179" customWidth="1"/>
    <col min="13575" max="13575" width="10.7109375" style="179" customWidth="1"/>
    <col min="13576" max="13576" width="8.5703125" style="179" bestFit="1" customWidth="1"/>
    <col min="13577" max="13577" width="7.5703125" style="179" bestFit="1" customWidth="1"/>
    <col min="13578" max="13578" width="9" style="179" bestFit="1" customWidth="1"/>
    <col min="13579" max="13579" width="8.28515625" style="179" bestFit="1" customWidth="1"/>
    <col min="13580" max="13580" width="9.28515625" style="179" bestFit="1" customWidth="1"/>
    <col min="13581" max="13581" width="8.42578125" style="179" bestFit="1" customWidth="1"/>
    <col min="13582" max="13582" width="7.5703125" style="179" customWidth="1"/>
    <col min="13583" max="13584" width="7.5703125" style="179" bestFit="1" customWidth="1"/>
    <col min="13585" max="13585" width="10.140625" style="179" bestFit="1" customWidth="1"/>
    <col min="13586" max="13586" width="11" style="179" bestFit="1" customWidth="1"/>
    <col min="13587" max="13587" width="14.5703125" style="179" customWidth="1"/>
    <col min="13588" max="13588" width="13.140625" style="179" customWidth="1"/>
    <col min="13589" max="13589" width="12.85546875" style="179" customWidth="1"/>
    <col min="13590" max="13590" width="13.5703125" style="179" customWidth="1"/>
    <col min="13591" max="13591" width="12.28515625" style="179" customWidth="1"/>
    <col min="13592" max="13592" width="14.85546875" style="179" customWidth="1"/>
    <col min="13593" max="13825" width="9.140625" style="179"/>
    <col min="13826" max="13826" width="2.85546875" style="179" customWidth="1"/>
    <col min="13827" max="13827" width="13.85546875" style="179" bestFit="1" customWidth="1"/>
    <col min="13828" max="13828" width="9.5703125" style="179" customWidth="1"/>
    <col min="13829" max="13829" width="9.28515625" style="179" customWidth="1"/>
    <col min="13830" max="13830" width="8.7109375" style="179" customWidth="1"/>
    <col min="13831" max="13831" width="10.7109375" style="179" customWidth="1"/>
    <col min="13832" max="13832" width="8.5703125" style="179" bestFit="1" customWidth="1"/>
    <col min="13833" max="13833" width="7.5703125" style="179" bestFit="1" customWidth="1"/>
    <col min="13834" max="13834" width="9" style="179" bestFit="1" customWidth="1"/>
    <col min="13835" max="13835" width="8.28515625" style="179" bestFit="1" customWidth="1"/>
    <col min="13836" max="13836" width="9.28515625" style="179" bestFit="1" customWidth="1"/>
    <col min="13837" max="13837" width="8.42578125" style="179" bestFit="1" customWidth="1"/>
    <col min="13838" max="13838" width="7.5703125" style="179" customWidth="1"/>
    <col min="13839" max="13840" width="7.5703125" style="179" bestFit="1" customWidth="1"/>
    <col min="13841" max="13841" width="10.140625" style="179" bestFit="1" customWidth="1"/>
    <col min="13842" max="13842" width="11" style="179" bestFit="1" customWidth="1"/>
    <col min="13843" max="13843" width="14.5703125" style="179" customWidth="1"/>
    <col min="13844" max="13844" width="13.140625" style="179" customWidth="1"/>
    <col min="13845" max="13845" width="12.85546875" style="179" customWidth="1"/>
    <col min="13846" max="13846" width="13.5703125" style="179" customWidth="1"/>
    <col min="13847" max="13847" width="12.28515625" style="179" customWidth="1"/>
    <col min="13848" max="13848" width="14.85546875" style="179" customWidth="1"/>
    <col min="13849" max="14081" width="9.140625" style="179"/>
    <col min="14082" max="14082" width="2.85546875" style="179" customWidth="1"/>
    <col min="14083" max="14083" width="13.85546875" style="179" bestFit="1" customWidth="1"/>
    <col min="14084" max="14084" width="9.5703125" style="179" customWidth="1"/>
    <col min="14085" max="14085" width="9.28515625" style="179" customWidth="1"/>
    <col min="14086" max="14086" width="8.7109375" style="179" customWidth="1"/>
    <col min="14087" max="14087" width="10.7109375" style="179" customWidth="1"/>
    <col min="14088" max="14088" width="8.5703125" style="179" bestFit="1" customWidth="1"/>
    <col min="14089" max="14089" width="7.5703125" style="179" bestFit="1" customWidth="1"/>
    <col min="14090" max="14090" width="9" style="179" bestFit="1" customWidth="1"/>
    <col min="14091" max="14091" width="8.28515625" style="179" bestFit="1" customWidth="1"/>
    <col min="14092" max="14092" width="9.28515625" style="179" bestFit="1" customWidth="1"/>
    <col min="14093" max="14093" width="8.42578125" style="179" bestFit="1" customWidth="1"/>
    <col min="14094" max="14094" width="7.5703125" style="179" customWidth="1"/>
    <col min="14095" max="14096" width="7.5703125" style="179" bestFit="1" customWidth="1"/>
    <col min="14097" max="14097" width="10.140625" style="179" bestFit="1" customWidth="1"/>
    <col min="14098" max="14098" width="11" style="179" bestFit="1" customWidth="1"/>
    <col min="14099" max="14099" width="14.5703125" style="179" customWidth="1"/>
    <col min="14100" max="14100" width="13.140625" style="179" customWidth="1"/>
    <col min="14101" max="14101" width="12.85546875" style="179" customWidth="1"/>
    <col min="14102" max="14102" width="13.5703125" style="179" customWidth="1"/>
    <col min="14103" max="14103" width="12.28515625" style="179" customWidth="1"/>
    <col min="14104" max="14104" width="14.85546875" style="179" customWidth="1"/>
    <col min="14105" max="14337" width="9.140625" style="179"/>
    <col min="14338" max="14338" width="2.85546875" style="179" customWidth="1"/>
    <col min="14339" max="14339" width="13.85546875" style="179" bestFit="1" customWidth="1"/>
    <col min="14340" max="14340" width="9.5703125" style="179" customWidth="1"/>
    <col min="14341" max="14341" width="9.28515625" style="179" customWidth="1"/>
    <col min="14342" max="14342" width="8.7109375" style="179" customWidth="1"/>
    <col min="14343" max="14343" width="10.7109375" style="179" customWidth="1"/>
    <col min="14344" max="14344" width="8.5703125" style="179" bestFit="1" customWidth="1"/>
    <col min="14345" max="14345" width="7.5703125" style="179" bestFit="1" customWidth="1"/>
    <col min="14346" max="14346" width="9" style="179" bestFit="1" customWidth="1"/>
    <col min="14347" max="14347" width="8.28515625" style="179" bestFit="1" customWidth="1"/>
    <col min="14348" max="14348" width="9.28515625" style="179" bestFit="1" customWidth="1"/>
    <col min="14349" max="14349" width="8.42578125" style="179" bestFit="1" customWidth="1"/>
    <col min="14350" max="14350" width="7.5703125" style="179" customWidth="1"/>
    <col min="14351" max="14352" width="7.5703125" style="179" bestFit="1" customWidth="1"/>
    <col min="14353" max="14353" width="10.140625" style="179" bestFit="1" customWidth="1"/>
    <col min="14354" max="14354" width="11" style="179" bestFit="1" customWidth="1"/>
    <col min="14355" max="14355" width="14.5703125" style="179" customWidth="1"/>
    <col min="14356" max="14356" width="13.140625" style="179" customWidth="1"/>
    <col min="14357" max="14357" width="12.85546875" style="179" customWidth="1"/>
    <col min="14358" max="14358" width="13.5703125" style="179" customWidth="1"/>
    <col min="14359" max="14359" width="12.28515625" style="179" customWidth="1"/>
    <col min="14360" max="14360" width="14.85546875" style="179" customWidth="1"/>
    <col min="14361" max="14593" width="9.140625" style="179"/>
    <col min="14594" max="14594" width="2.85546875" style="179" customWidth="1"/>
    <col min="14595" max="14595" width="13.85546875" style="179" bestFit="1" customWidth="1"/>
    <col min="14596" max="14596" width="9.5703125" style="179" customWidth="1"/>
    <col min="14597" max="14597" width="9.28515625" style="179" customWidth="1"/>
    <col min="14598" max="14598" width="8.7109375" style="179" customWidth="1"/>
    <col min="14599" max="14599" width="10.7109375" style="179" customWidth="1"/>
    <col min="14600" max="14600" width="8.5703125" style="179" bestFit="1" customWidth="1"/>
    <col min="14601" max="14601" width="7.5703125" style="179" bestFit="1" customWidth="1"/>
    <col min="14602" max="14602" width="9" style="179" bestFit="1" customWidth="1"/>
    <col min="14603" max="14603" width="8.28515625" style="179" bestFit="1" customWidth="1"/>
    <col min="14604" max="14604" width="9.28515625" style="179" bestFit="1" customWidth="1"/>
    <col min="14605" max="14605" width="8.42578125" style="179" bestFit="1" customWidth="1"/>
    <col min="14606" max="14606" width="7.5703125" style="179" customWidth="1"/>
    <col min="14607" max="14608" width="7.5703125" style="179" bestFit="1" customWidth="1"/>
    <col min="14609" max="14609" width="10.140625" style="179" bestFit="1" customWidth="1"/>
    <col min="14610" max="14610" width="11" style="179" bestFit="1" customWidth="1"/>
    <col min="14611" max="14611" width="14.5703125" style="179" customWidth="1"/>
    <col min="14612" max="14612" width="13.140625" style="179" customWidth="1"/>
    <col min="14613" max="14613" width="12.85546875" style="179" customWidth="1"/>
    <col min="14614" max="14614" width="13.5703125" style="179" customWidth="1"/>
    <col min="14615" max="14615" width="12.28515625" style="179" customWidth="1"/>
    <col min="14616" max="14616" width="14.85546875" style="179" customWidth="1"/>
    <col min="14617" max="14849" width="9.140625" style="179"/>
    <col min="14850" max="14850" width="2.85546875" style="179" customWidth="1"/>
    <col min="14851" max="14851" width="13.85546875" style="179" bestFit="1" customWidth="1"/>
    <col min="14852" max="14852" width="9.5703125" style="179" customWidth="1"/>
    <col min="14853" max="14853" width="9.28515625" style="179" customWidth="1"/>
    <col min="14854" max="14854" width="8.7109375" style="179" customWidth="1"/>
    <col min="14855" max="14855" width="10.7109375" style="179" customWidth="1"/>
    <col min="14856" max="14856" width="8.5703125" style="179" bestFit="1" customWidth="1"/>
    <col min="14857" max="14857" width="7.5703125" style="179" bestFit="1" customWidth="1"/>
    <col min="14858" max="14858" width="9" style="179" bestFit="1" customWidth="1"/>
    <col min="14859" max="14859" width="8.28515625" style="179" bestFit="1" customWidth="1"/>
    <col min="14860" max="14860" width="9.28515625" style="179" bestFit="1" customWidth="1"/>
    <col min="14861" max="14861" width="8.42578125" style="179" bestFit="1" customWidth="1"/>
    <col min="14862" max="14862" width="7.5703125" style="179" customWidth="1"/>
    <col min="14863" max="14864" width="7.5703125" style="179" bestFit="1" customWidth="1"/>
    <col min="14865" max="14865" width="10.140625" style="179" bestFit="1" customWidth="1"/>
    <col min="14866" max="14866" width="11" style="179" bestFit="1" customWidth="1"/>
    <col min="14867" max="14867" width="14.5703125" style="179" customWidth="1"/>
    <col min="14868" max="14868" width="13.140625" style="179" customWidth="1"/>
    <col min="14869" max="14869" width="12.85546875" style="179" customWidth="1"/>
    <col min="14870" max="14870" width="13.5703125" style="179" customWidth="1"/>
    <col min="14871" max="14871" width="12.28515625" style="179" customWidth="1"/>
    <col min="14872" max="14872" width="14.85546875" style="179" customWidth="1"/>
    <col min="14873" max="15105" width="9.140625" style="179"/>
    <col min="15106" max="15106" width="2.85546875" style="179" customWidth="1"/>
    <col min="15107" max="15107" width="13.85546875" style="179" bestFit="1" customWidth="1"/>
    <col min="15108" max="15108" width="9.5703125" style="179" customWidth="1"/>
    <col min="15109" max="15109" width="9.28515625" style="179" customWidth="1"/>
    <col min="15110" max="15110" width="8.7109375" style="179" customWidth="1"/>
    <col min="15111" max="15111" width="10.7109375" style="179" customWidth="1"/>
    <col min="15112" max="15112" width="8.5703125" style="179" bestFit="1" customWidth="1"/>
    <col min="15113" max="15113" width="7.5703125" style="179" bestFit="1" customWidth="1"/>
    <col min="15114" max="15114" width="9" style="179" bestFit="1" customWidth="1"/>
    <col min="15115" max="15115" width="8.28515625" style="179" bestFit="1" customWidth="1"/>
    <col min="15116" max="15116" width="9.28515625" style="179" bestFit="1" customWidth="1"/>
    <col min="15117" max="15117" width="8.42578125" style="179" bestFit="1" customWidth="1"/>
    <col min="15118" max="15118" width="7.5703125" style="179" customWidth="1"/>
    <col min="15119" max="15120" width="7.5703125" style="179" bestFit="1" customWidth="1"/>
    <col min="15121" max="15121" width="10.140625" style="179" bestFit="1" customWidth="1"/>
    <col min="15122" max="15122" width="11" style="179" bestFit="1" customWidth="1"/>
    <col min="15123" max="15123" width="14.5703125" style="179" customWidth="1"/>
    <col min="15124" max="15124" width="13.140625" style="179" customWidth="1"/>
    <col min="15125" max="15125" width="12.85546875" style="179" customWidth="1"/>
    <col min="15126" max="15126" width="13.5703125" style="179" customWidth="1"/>
    <col min="15127" max="15127" width="12.28515625" style="179" customWidth="1"/>
    <col min="15128" max="15128" width="14.85546875" style="179" customWidth="1"/>
    <col min="15129" max="15361" width="9.140625" style="179"/>
    <col min="15362" max="15362" width="2.85546875" style="179" customWidth="1"/>
    <col min="15363" max="15363" width="13.85546875" style="179" bestFit="1" customWidth="1"/>
    <col min="15364" max="15364" width="9.5703125" style="179" customWidth="1"/>
    <col min="15365" max="15365" width="9.28515625" style="179" customWidth="1"/>
    <col min="15366" max="15366" width="8.7109375" style="179" customWidth="1"/>
    <col min="15367" max="15367" width="10.7109375" style="179" customWidth="1"/>
    <col min="15368" max="15368" width="8.5703125" style="179" bestFit="1" customWidth="1"/>
    <col min="15369" max="15369" width="7.5703125" style="179" bestFit="1" customWidth="1"/>
    <col min="15370" max="15370" width="9" style="179" bestFit="1" customWidth="1"/>
    <col min="15371" max="15371" width="8.28515625" style="179" bestFit="1" customWidth="1"/>
    <col min="15372" max="15372" width="9.28515625" style="179" bestFit="1" customWidth="1"/>
    <col min="15373" max="15373" width="8.42578125" style="179" bestFit="1" customWidth="1"/>
    <col min="15374" max="15374" width="7.5703125" style="179" customWidth="1"/>
    <col min="15375" max="15376" width="7.5703125" style="179" bestFit="1" customWidth="1"/>
    <col min="15377" max="15377" width="10.140625" style="179" bestFit="1" customWidth="1"/>
    <col min="15378" max="15378" width="11" style="179" bestFit="1" customWidth="1"/>
    <col min="15379" max="15379" width="14.5703125" style="179" customWidth="1"/>
    <col min="15380" max="15380" width="13.140625" style="179" customWidth="1"/>
    <col min="15381" max="15381" width="12.85546875" style="179" customWidth="1"/>
    <col min="15382" max="15382" width="13.5703125" style="179" customWidth="1"/>
    <col min="15383" max="15383" width="12.28515625" style="179" customWidth="1"/>
    <col min="15384" max="15384" width="14.85546875" style="179" customWidth="1"/>
    <col min="15385" max="15617" width="9.140625" style="179"/>
    <col min="15618" max="15618" width="2.85546875" style="179" customWidth="1"/>
    <col min="15619" max="15619" width="13.85546875" style="179" bestFit="1" customWidth="1"/>
    <col min="15620" max="15620" width="9.5703125" style="179" customWidth="1"/>
    <col min="15621" max="15621" width="9.28515625" style="179" customWidth="1"/>
    <col min="15622" max="15622" width="8.7109375" style="179" customWidth="1"/>
    <col min="15623" max="15623" width="10.7109375" style="179" customWidth="1"/>
    <col min="15624" max="15624" width="8.5703125" style="179" bestFit="1" customWidth="1"/>
    <col min="15625" max="15625" width="7.5703125" style="179" bestFit="1" customWidth="1"/>
    <col min="15626" max="15626" width="9" style="179" bestFit="1" customWidth="1"/>
    <col min="15627" max="15627" width="8.28515625" style="179" bestFit="1" customWidth="1"/>
    <col min="15628" max="15628" width="9.28515625" style="179" bestFit="1" customWidth="1"/>
    <col min="15629" max="15629" width="8.42578125" style="179" bestFit="1" customWidth="1"/>
    <col min="15630" max="15630" width="7.5703125" style="179" customWidth="1"/>
    <col min="15631" max="15632" width="7.5703125" style="179" bestFit="1" customWidth="1"/>
    <col min="15633" max="15633" width="10.140625" style="179" bestFit="1" customWidth="1"/>
    <col min="15634" max="15634" width="11" style="179" bestFit="1" customWidth="1"/>
    <col min="15635" max="15635" width="14.5703125" style="179" customWidth="1"/>
    <col min="15636" max="15636" width="13.140625" style="179" customWidth="1"/>
    <col min="15637" max="15637" width="12.85546875" style="179" customWidth="1"/>
    <col min="15638" max="15638" width="13.5703125" style="179" customWidth="1"/>
    <col min="15639" max="15639" width="12.28515625" style="179" customWidth="1"/>
    <col min="15640" max="15640" width="14.85546875" style="179" customWidth="1"/>
    <col min="15641" max="15873" width="9.140625" style="179"/>
    <col min="15874" max="15874" width="2.85546875" style="179" customWidth="1"/>
    <col min="15875" max="15875" width="13.85546875" style="179" bestFit="1" customWidth="1"/>
    <col min="15876" max="15876" width="9.5703125" style="179" customWidth="1"/>
    <col min="15877" max="15877" width="9.28515625" style="179" customWidth="1"/>
    <col min="15878" max="15878" width="8.7109375" style="179" customWidth="1"/>
    <col min="15879" max="15879" width="10.7109375" style="179" customWidth="1"/>
    <col min="15880" max="15880" width="8.5703125" style="179" bestFit="1" customWidth="1"/>
    <col min="15881" max="15881" width="7.5703125" style="179" bestFit="1" customWidth="1"/>
    <col min="15882" max="15882" width="9" style="179" bestFit="1" customWidth="1"/>
    <col min="15883" max="15883" width="8.28515625" style="179" bestFit="1" customWidth="1"/>
    <col min="15884" max="15884" width="9.28515625" style="179" bestFit="1" customWidth="1"/>
    <col min="15885" max="15885" width="8.42578125" style="179" bestFit="1" customWidth="1"/>
    <col min="15886" max="15886" width="7.5703125" style="179" customWidth="1"/>
    <col min="15887" max="15888" width="7.5703125" style="179" bestFit="1" customWidth="1"/>
    <col min="15889" max="15889" width="10.140625" style="179" bestFit="1" customWidth="1"/>
    <col min="15890" max="15890" width="11" style="179" bestFit="1" customWidth="1"/>
    <col min="15891" max="15891" width="14.5703125" style="179" customWidth="1"/>
    <col min="15892" max="15892" width="13.140625" style="179" customWidth="1"/>
    <col min="15893" max="15893" width="12.85546875" style="179" customWidth="1"/>
    <col min="15894" max="15894" width="13.5703125" style="179" customWidth="1"/>
    <col min="15895" max="15895" width="12.28515625" style="179" customWidth="1"/>
    <col min="15896" max="15896" width="14.85546875" style="179" customWidth="1"/>
    <col min="15897" max="16129" width="9.140625" style="179"/>
    <col min="16130" max="16130" width="2.85546875" style="179" customWidth="1"/>
    <col min="16131" max="16131" width="13.85546875" style="179" bestFit="1" customWidth="1"/>
    <col min="16132" max="16132" width="9.5703125" style="179" customWidth="1"/>
    <col min="16133" max="16133" width="9.28515625" style="179" customWidth="1"/>
    <col min="16134" max="16134" width="8.7109375" style="179" customWidth="1"/>
    <col min="16135" max="16135" width="10.7109375" style="179" customWidth="1"/>
    <col min="16136" max="16136" width="8.5703125" style="179" bestFit="1" customWidth="1"/>
    <col min="16137" max="16137" width="7.5703125" style="179" bestFit="1" customWidth="1"/>
    <col min="16138" max="16138" width="9" style="179" bestFit="1" customWidth="1"/>
    <col min="16139" max="16139" width="8.28515625" style="179" bestFit="1" customWidth="1"/>
    <col min="16140" max="16140" width="9.28515625" style="179" bestFit="1" customWidth="1"/>
    <col min="16141" max="16141" width="8.42578125" style="179" bestFit="1" customWidth="1"/>
    <col min="16142" max="16142" width="7.5703125" style="179" customWidth="1"/>
    <col min="16143" max="16144" width="7.5703125" style="179" bestFit="1" customWidth="1"/>
    <col min="16145" max="16145" width="10.140625" style="179" bestFit="1" customWidth="1"/>
    <col min="16146" max="16146" width="11" style="179" bestFit="1" customWidth="1"/>
    <col min="16147" max="16147" width="14.5703125" style="179" customWidth="1"/>
    <col min="16148" max="16148" width="13.140625" style="179" customWidth="1"/>
    <col min="16149" max="16149" width="12.85546875" style="179" customWidth="1"/>
    <col min="16150" max="16150" width="13.5703125" style="179" customWidth="1"/>
    <col min="16151" max="16151" width="12.28515625" style="179" customWidth="1"/>
    <col min="16152" max="16152" width="14.85546875" style="179" customWidth="1"/>
    <col min="16153" max="16384" width="9.140625" style="179"/>
  </cols>
  <sheetData>
    <row r="1" spans="2:71" ht="18" customHeight="1" thickBot="1" x14ac:dyDescent="0.25">
      <c r="B1" s="520" t="s">
        <v>200</v>
      </c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1" t="s">
        <v>420</v>
      </c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BM1" s="356"/>
      <c r="BN1" s="356"/>
      <c r="BO1" s="356"/>
      <c r="BP1" s="356"/>
      <c r="BQ1" s="356"/>
      <c r="BR1" s="356"/>
    </row>
    <row r="2" spans="2:71" ht="18" customHeight="1" x14ac:dyDescent="0.2">
      <c r="B2" s="323" t="s">
        <v>405</v>
      </c>
      <c r="C2" s="243"/>
      <c r="D2" s="516" t="s">
        <v>273</v>
      </c>
      <c r="E2" s="516"/>
      <c r="F2" s="516"/>
      <c r="G2" s="516"/>
      <c r="H2" s="516" t="s">
        <v>274</v>
      </c>
      <c r="I2" s="516"/>
      <c r="J2" s="516"/>
      <c r="K2" s="516"/>
      <c r="L2" s="516"/>
      <c r="M2" s="516"/>
      <c r="N2" s="516"/>
      <c r="O2" s="516"/>
      <c r="P2" s="516"/>
      <c r="Q2" s="516"/>
      <c r="R2" s="518" t="s">
        <v>4</v>
      </c>
      <c r="S2" s="467"/>
      <c r="T2" s="467"/>
      <c r="U2" s="467"/>
      <c r="V2" s="467"/>
      <c r="W2" s="467"/>
      <c r="X2" s="468"/>
      <c r="Y2" s="323" t="s">
        <v>405</v>
      </c>
      <c r="Z2" s="243"/>
      <c r="AA2" s="516" t="s">
        <v>273</v>
      </c>
      <c r="AB2" s="516"/>
      <c r="AC2" s="516"/>
      <c r="AD2" s="516"/>
      <c r="AE2" s="516" t="s">
        <v>274</v>
      </c>
      <c r="AF2" s="516"/>
      <c r="AG2" s="516"/>
      <c r="AH2" s="516"/>
      <c r="AI2" s="516"/>
      <c r="AJ2" s="516"/>
      <c r="AK2" s="516"/>
      <c r="AL2" s="516"/>
      <c r="AM2" s="516"/>
      <c r="AN2" s="516"/>
      <c r="AO2" s="518" t="s">
        <v>4</v>
      </c>
      <c r="AP2" s="467"/>
      <c r="AQ2" s="467"/>
      <c r="AR2" s="467"/>
      <c r="AS2" s="467"/>
      <c r="AT2" s="467"/>
      <c r="AU2" s="468"/>
      <c r="AV2" s="323" t="s">
        <v>405</v>
      </c>
      <c r="AW2" s="344"/>
      <c r="AX2" s="491" t="s">
        <v>273</v>
      </c>
      <c r="AY2" s="491"/>
      <c r="AZ2" s="491"/>
      <c r="BA2" s="491"/>
      <c r="BB2" s="491" t="s">
        <v>274</v>
      </c>
      <c r="BC2" s="491"/>
      <c r="BD2" s="491"/>
      <c r="BE2" s="491"/>
      <c r="BF2" s="491"/>
      <c r="BG2" s="491"/>
      <c r="BH2" s="491"/>
      <c r="BI2" s="491"/>
      <c r="BJ2" s="491"/>
      <c r="BK2" s="491"/>
      <c r="BL2" s="500" t="s">
        <v>4</v>
      </c>
      <c r="BM2" s="505"/>
      <c r="BN2" s="467"/>
      <c r="BO2" s="467"/>
      <c r="BP2" s="467"/>
      <c r="BQ2" s="467"/>
      <c r="BR2" s="468"/>
    </row>
    <row r="3" spans="2:71" ht="18" customHeight="1" thickBot="1" x14ac:dyDescent="0.25">
      <c r="B3" s="517">
        <v>131557</v>
      </c>
      <c r="C3" s="244"/>
      <c r="D3" s="472" t="s">
        <v>275</v>
      </c>
      <c r="E3" s="472"/>
      <c r="F3" s="472"/>
      <c r="G3" s="472"/>
      <c r="H3" s="472" t="s">
        <v>276</v>
      </c>
      <c r="I3" s="472"/>
      <c r="J3" s="472"/>
      <c r="K3" s="472"/>
      <c r="L3" s="472"/>
      <c r="M3" s="472" t="s">
        <v>277</v>
      </c>
      <c r="N3" s="472"/>
      <c r="O3" s="472"/>
      <c r="P3" s="472"/>
      <c r="Q3" s="472"/>
      <c r="R3" s="519"/>
      <c r="S3" s="469"/>
      <c r="T3" s="469"/>
      <c r="U3" s="469"/>
      <c r="V3" s="469"/>
      <c r="W3" s="469"/>
      <c r="X3" s="470"/>
      <c r="Y3" s="517">
        <v>131557</v>
      </c>
      <c r="Z3" s="244"/>
      <c r="AA3" s="472" t="s">
        <v>275</v>
      </c>
      <c r="AB3" s="472"/>
      <c r="AC3" s="472"/>
      <c r="AD3" s="472"/>
      <c r="AE3" s="472" t="s">
        <v>276</v>
      </c>
      <c r="AF3" s="472"/>
      <c r="AG3" s="472"/>
      <c r="AH3" s="472"/>
      <c r="AI3" s="472"/>
      <c r="AJ3" s="472" t="s">
        <v>277</v>
      </c>
      <c r="AK3" s="472"/>
      <c r="AL3" s="472"/>
      <c r="AM3" s="472"/>
      <c r="AN3" s="472"/>
      <c r="AO3" s="519"/>
      <c r="AP3" s="469"/>
      <c r="AQ3" s="469"/>
      <c r="AR3" s="469"/>
      <c r="AS3" s="469"/>
      <c r="AT3" s="469"/>
      <c r="AU3" s="470"/>
      <c r="AV3" s="517">
        <v>131557</v>
      </c>
      <c r="AW3" s="345"/>
      <c r="AX3" s="495" t="s">
        <v>275</v>
      </c>
      <c r="AY3" s="495"/>
      <c r="AZ3" s="495"/>
      <c r="BA3" s="495"/>
      <c r="BB3" s="495" t="s">
        <v>276</v>
      </c>
      <c r="BC3" s="495"/>
      <c r="BD3" s="495"/>
      <c r="BE3" s="495"/>
      <c r="BF3" s="495"/>
      <c r="BG3" s="495" t="s">
        <v>277</v>
      </c>
      <c r="BH3" s="495"/>
      <c r="BI3" s="495"/>
      <c r="BJ3" s="495"/>
      <c r="BK3" s="495"/>
      <c r="BL3" s="501"/>
      <c r="BM3" s="522"/>
      <c r="BN3" s="469"/>
      <c r="BO3" s="469"/>
      <c r="BP3" s="469"/>
      <c r="BQ3" s="469"/>
      <c r="BR3" s="470"/>
    </row>
    <row r="4" spans="2:71" ht="18" customHeight="1" x14ac:dyDescent="0.2">
      <c r="B4" s="517"/>
      <c r="C4" s="244"/>
      <c r="D4" s="375" t="s">
        <v>9</v>
      </c>
      <c r="E4" s="358" t="s">
        <v>10</v>
      </c>
      <c r="F4" s="375" t="s">
        <v>12</v>
      </c>
      <c r="G4" s="364" t="s">
        <v>4</v>
      </c>
      <c r="H4" s="358" t="s">
        <v>9</v>
      </c>
      <c r="I4" s="358" t="s">
        <v>10</v>
      </c>
      <c r="J4" s="375" t="s">
        <v>12</v>
      </c>
      <c r="K4" s="375" t="s">
        <v>180</v>
      </c>
      <c r="L4" s="364" t="s">
        <v>4</v>
      </c>
      <c r="M4" s="358" t="s">
        <v>10</v>
      </c>
      <c r="N4" s="375" t="s">
        <v>11</v>
      </c>
      <c r="O4" s="375" t="s">
        <v>12</v>
      </c>
      <c r="P4" s="375" t="s">
        <v>180</v>
      </c>
      <c r="Q4" s="364" t="s">
        <v>4</v>
      </c>
      <c r="R4" s="519"/>
      <c r="S4" s="324" t="s">
        <v>9</v>
      </c>
      <c r="T4" s="325" t="s">
        <v>10</v>
      </c>
      <c r="U4" s="325" t="s">
        <v>11</v>
      </c>
      <c r="V4" s="325" t="s">
        <v>12</v>
      </c>
      <c r="W4" s="325" t="s">
        <v>180</v>
      </c>
      <c r="X4" s="326" t="s">
        <v>4</v>
      </c>
      <c r="Y4" s="517"/>
      <c r="Z4" s="244"/>
      <c r="AA4" s="307" t="s">
        <v>9</v>
      </c>
      <c r="AB4" s="307" t="s">
        <v>10</v>
      </c>
      <c r="AC4" s="307" t="s">
        <v>12</v>
      </c>
      <c r="AD4" s="312" t="s">
        <v>4</v>
      </c>
      <c r="AE4" s="307" t="s">
        <v>9</v>
      </c>
      <c r="AF4" s="307" t="s">
        <v>10</v>
      </c>
      <c r="AG4" s="307" t="s">
        <v>12</v>
      </c>
      <c r="AH4" s="307" t="s">
        <v>180</v>
      </c>
      <c r="AI4" s="312" t="s">
        <v>4</v>
      </c>
      <c r="AJ4" s="307" t="s">
        <v>10</v>
      </c>
      <c r="AK4" s="307" t="s">
        <v>11</v>
      </c>
      <c r="AL4" s="307" t="s">
        <v>12</v>
      </c>
      <c r="AM4" s="307" t="s">
        <v>180</v>
      </c>
      <c r="AN4" s="312" t="s">
        <v>4</v>
      </c>
      <c r="AO4" s="519"/>
      <c r="AP4" s="324" t="s">
        <v>9</v>
      </c>
      <c r="AQ4" s="325" t="s">
        <v>10</v>
      </c>
      <c r="AR4" s="325" t="s">
        <v>11</v>
      </c>
      <c r="AS4" s="325" t="s">
        <v>12</v>
      </c>
      <c r="AT4" s="325" t="s">
        <v>180</v>
      </c>
      <c r="AU4" s="326" t="s">
        <v>4</v>
      </c>
      <c r="AV4" s="517"/>
      <c r="AW4" s="345"/>
      <c r="AX4" s="188" t="s">
        <v>9</v>
      </c>
      <c r="AY4" s="188" t="s">
        <v>10</v>
      </c>
      <c r="AZ4" s="188" t="s">
        <v>12</v>
      </c>
      <c r="BA4" s="187" t="s">
        <v>4</v>
      </c>
      <c r="BB4" s="188" t="s">
        <v>9</v>
      </c>
      <c r="BC4" s="188" t="s">
        <v>10</v>
      </c>
      <c r="BD4" s="188" t="s">
        <v>12</v>
      </c>
      <c r="BE4" s="188" t="s">
        <v>180</v>
      </c>
      <c r="BF4" s="187" t="s">
        <v>4</v>
      </c>
      <c r="BG4" s="188" t="s">
        <v>10</v>
      </c>
      <c r="BH4" s="188" t="s">
        <v>11</v>
      </c>
      <c r="BI4" s="188" t="s">
        <v>12</v>
      </c>
      <c r="BJ4" s="188" t="s">
        <v>180</v>
      </c>
      <c r="BK4" s="187" t="s">
        <v>4</v>
      </c>
      <c r="BL4" s="501"/>
      <c r="BM4" s="324" t="s">
        <v>9</v>
      </c>
      <c r="BN4" s="325" t="s">
        <v>10</v>
      </c>
      <c r="BO4" s="325" t="s">
        <v>11</v>
      </c>
      <c r="BP4" s="325" t="s">
        <v>12</v>
      </c>
      <c r="BQ4" s="325" t="s">
        <v>180</v>
      </c>
      <c r="BR4" s="326" t="s">
        <v>4</v>
      </c>
    </row>
    <row r="5" spans="2:71" ht="18" customHeight="1" x14ac:dyDescent="0.2">
      <c r="B5" s="515">
        <v>1903001</v>
      </c>
      <c r="C5" s="369" t="s">
        <v>294</v>
      </c>
      <c r="D5" s="186">
        <v>382135543275</v>
      </c>
      <c r="E5" s="214">
        <v>156462671661</v>
      </c>
      <c r="F5" s="186">
        <v>73351983992</v>
      </c>
      <c r="G5" s="364">
        <f>SUM(D5:F5)</f>
        <v>611950198928</v>
      </c>
      <c r="H5" s="214">
        <v>34667857278</v>
      </c>
      <c r="I5" s="214">
        <v>17766309595</v>
      </c>
      <c r="J5" s="186">
        <v>192315468855</v>
      </c>
      <c r="K5" s="375">
        <v>12258721296</v>
      </c>
      <c r="L5" s="364">
        <f>SUM(H5:K5)</f>
        <v>257008357024</v>
      </c>
      <c r="M5" s="214">
        <v>45861000000</v>
      </c>
      <c r="N5" s="375">
        <v>2200000000</v>
      </c>
      <c r="O5" s="186">
        <v>2600000000</v>
      </c>
      <c r="P5" s="186">
        <v>14278642976</v>
      </c>
      <c r="Q5" s="364">
        <f>SUM(M5:P5)</f>
        <v>64939642976</v>
      </c>
      <c r="R5" s="366">
        <f>SUM(G5,L5,Q5)</f>
        <v>933898198928</v>
      </c>
      <c r="S5" s="327">
        <f>SUM(D5,H5)</f>
        <v>416803400553</v>
      </c>
      <c r="T5" s="367">
        <f>SUM(E5,I5,M5)</f>
        <v>220089981256</v>
      </c>
      <c r="U5" s="367">
        <f>SUM(N5)</f>
        <v>2200000000</v>
      </c>
      <c r="V5" s="367">
        <f>SUM(F5,J5,O5)</f>
        <v>268267452847</v>
      </c>
      <c r="W5" s="367">
        <f>SUM(K5,P5)</f>
        <v>26537364272</v>
      </c>
      <c r="X5" s="329">
        <f>SUM(S5:W5)</f>
        <v>933898198928</v>
      </c>
      <c r="Y5" s="515">
        <v>1903001</v>
      </c>
      <c r="Z5" s="306" t="s">
        <v>294</v>
      </c>
      <c r="AA5" s="214">
        <v>382135543275</v>
      </c>
      <c r="AB5" s="214">
        <v>156462671661</v>
      </c>
      <c r="AC5" s="175">
        <v>73351983992</v>
      </c>
      <c r="AD5" s="312">
        <f>SUM(AA5:AC5)</f>
        <v>611950198928</v>
      </c>
      <c r="AE5" s="401">
        <v>34667857278</v>
      </c>
      <c r="AF5" s="401">
        <v>3703298672</v>
      </c>
      <c r="AG5" s="401">
        <v>188245998820</v>
      </c>
      <c r="AH5" s="402">
        <v>12258721296</v>
      </c>
      <c r="AI5" s="403">
        <f>SUM(AE5:AH5)</f>
        <v>238875876066</v>
      </c>
      <c r="AJ5" s="214">
        <v>45826029924</v>
      </c>
      <c r="AK5" s="307">
        <v>2200000000</v>
      </c>
      <c r="AL5" s="214">
        <v>2600000000</v>
      </c>
      <c r="AM5" s="214">
        <v>14278642976</v>
      </c>
      <c r="AN5" s="312">
        <f>SUM(AJ5:AM5)</f>
        <v>64904672900</v>
      </c>
      <c r="AO5" s="189">
        <f>SUM(AD5,AI5,AN5)</f>
        <v>915730747894</v>
      </c>
      <c r="AP5" s="327">
        <f>SUM(AA5,AE5)</f>
        <v>416803400553</v>
      </c>
      <c r="AQ5" s="385">
        <f>SUM(AB5,AF5,AJ5)</f>
        <v>205992000257</v>
      </c>
      <c r="AR5" s="385">
        <f>SUM(AK5)</f>
        <v>2200000000</v>
      </c>
      <c r="AS5" s="385">
        <f>SUM(AC5,AG5,AL5)</f>
        <v>264197982812</v>
      </c>
      <c r="AT5" s="385">
        <f>SUM(AH5,AM5)</f>
        <v>26537364272</v>
      </c>
      <c r="AU5" s="329">
        <f>SUM(AP5:AT5)</f>
        <v>915730747894</v>
      </c>
      <c r="AV5" s="515">
        <v>1903001</v>
      </c>
      <c r="AW5" s="346" t="s">
        <v>294</v>
      </c>
      <c r="AX5" s="186">
        <f>D5-AA5</f>
        <v>0</v>
      </c>
      <c r="AY5" s="186">
        <f t="shared" ref="AY5:AZ6" si="0">E5-AB5</f>
        <v>0</v>
      </c>
      <c r="AZ5" s="186">
        <f t="shared" si="0"/>
        <v>0</v>
      </c>
      <c r="BA5" s="187">
        <f>SUM(AX5:AZ5)</f>
        <v>0</v>
      </c>
      <c r="BB5" s="186">
        <f>H5-AE5</f>
        <v>0</v>
      </c>
      <c r="BC5" s="186">
        <f t="shared" ref="BC5:BC6" si="1">I5-AF5</f>
        <v>14063010923</v>
      </c>
      <c r="BD5" s="186">
        <f t="shared" ref="BD5:BE6" si="2">J5-AG5</f>
        <v>4069470035</v>
      </c>
      <c r="BE5" s="186">
        <f t="shared" si="2"/>
        <v>0</v>
      </c>
      <c r="BF5" s="187">
        <f>SUM(BB5:BE5)</f>
        <v>18132480958</v>
      </c>
      <c r="BG5" s="186">
        <f>M5-AJ5</f>
        <v>34970076</v>
      </c>
      <c r="BH5" s="186">
        <f t="shared" ref="BH5:BH6" si="3">N5-AK5</f>
        <v>0</v>
      </c>
      <c r="BI5" s="186">
        <f t="shared" ref="BI5:BI6" si="4">O5-AL5</f>
        <v>0</v>
      </c>
      <c r="BJ5" s="186">
        <f t="shared" ref="BJ5:BJ6" si="5">P5-AM5</f>
        <v>0</v>
      </c>
      <c r="BK5" s="187">
        <f>SUM(BG5:BJ5)</f>
        <v>34970076</v>
      </c>
      <c r="BL5" s="347">
        <f>SUM(BA5,BF5,BK5)</f>
        <v>18167451034</v>
      </c>
      <c r="BM5" s="327">
        <f>SUM(AX5,BB5)</f>
        <v>0</v>
      </c>
      <c r="BN5" s="385">
        <f>SUM(AY5,BC5,BG5)</f>
        <v>14097980999</v>
      </c>
      <c r="BO5" s="385">
        <f>SUM(BH5)</f>
        <v>0</v>
      </c>
      <c r="BP5" s="385">
        <f>SUM(AZ5,BD5,BI5)</f>
        <v>4069470035</v>
      </c>
      <c r="BQ5" s="385">
        <f>SUM(BE5,BJ5)</f>
        <v>0</v>
      </c>
      <c r="BR5" s="329">
        <f>SUM(BM5:BQ5)</f>
        <v>18167451034</v>
      </c>
    </row>
    <row r="6" spans="2:71" ht="18" customHeight="1" x14ac:dyDescent="0.2">
      <c r="B6" s="476"/>
      <c r="C6" s="369" t="s">
        <v>295</v>
      </c>
      <c r="D6" s="186">
        <v>96275828368</v>
      </c>
      <c r="E6" s="214">
        <v>37944031401</v>
      </c>
      <c r="F6" s="186">
        <v>18515977081</v>
      </c>
      <c r="G6" s="364">
        <f>SUM(D6:F6)</f>
        <v>152735836850</v>
      </c>
      <c r="H6" s="214"/>
      <c r="I6" s="214"/>
      <c r="J6" s="186"/>
      <c r="K6" s="375"/>
      <c r="L6" s="364">
        <f>SUM(H6:K6)</f>
        <v>0</v>
      </c>
      <c r="M6" s="215"/>
      <c r="N6" s="375">
        <v>1800000000</v>
      </c>
      <c r="O6" s="193"/>
      <c r="P6" s="193"/>
      <c r="Q6" s="364">
        <f>SUM(M6:P6)</f>
        <v>1800000000</v>
      </c>
      <c r="R6" s="366">
        <f>SUM(G6,L6,Q6)</f>
        <v>154535836850</v>
      </c>
      <c r="S6" s="327">
        <f>SUM(D6,H6)</f>
        <v>96275828368</v>
      </c>
      <c r="T6" s="367">
        <f>SUM(E6,I6,M6)</f>
        <v>37944031401</v>
      </c>
      <c r="U6" s="367">
        <f>SUM(N6)</f>
        <v>1800000000</v>
      </c>
      <c r="V6" s="367">
        <f>SUM(F6,J6,O6)</f>
        <v>18515977081</v>
      </c>
      <c r="W6" s="367">
        <f>SUM(K6,P6)</f>
        <v>0</v>
      </c>
      <c r="X6" s="329">
        <f>SUM(S6:W6)</f>
        <v>154535836850</v>
      </c>
      <c r="Y6" s="476"/>
      <c r="Z6" s="306" t="s">
        <v>295</v>
      </c>
      <c r="AA6" s="214">
        <v>96275828368</v>
      </c>
      <c r="AB6" s="214">
        <v>37944031401</v>
      </c>
      <c r="AC6" s="214">
        <v>18515977081</v>
      </c>
      <c r="AD6" s="312">
        <f>SUM(AA6:AC6)</f>
        <v>152735836850</v>
      </c>
      <c r="AE6" s="401"/>
      <c r="AF6" s="401"/>
      <c r="AG6" s="401"/>
      <c r="AH6" s="402"/>
      <c r="AI6" s="312">
        <f>SUM(AE6:AH6)</f>
        <v>0</v>
      </c>
      <c r="AJ6" s="215"/>
      <c r="AK6" s="307">
        <v>1800000000</v>
      </c>
      <c r="AL6" s="215">
        <v>0</v>
      </c>
      <c r="AM6" s="215">
        <v>0</v>
      </c>
      <c r="AN6" s="312">
        <f>SUM(AJ6:AM6)</f>
        <v>1800000000</v>
      </c>
      <c r="AO6" s="189">
        <f>SUM(AD6,AI6,AN6)</f>
        <v>154535836850</v>
      </c>
      <c r="AP6" s="327">
        <f>SUM(AA6,AE6)</f>
        <v>96275828368</v>
      </c>
      <c r="AQ6" s="385">
        <f>SUM(AB6,AF6,AJ6)</f>
        <v>37944031401</v>
      </c>
      <c r="AR6" s="385">
        <f>SUM(AK6)</f>
        <v>1800000000</v>
      </c>
      <c r="AS6" s="385">
        <f>SUM(AC6,AG6,AL6)</f>
        <v>18515977081</v>
      </c>
      <c r="AT6" s="385">
        <f>SUM(AH6,AM6)</f>
        <v>0</v>
      </c>
      <c r="AU6" s="329">
        <f>SUM(AP6:AT6)</f>
        <v>154535836850</v>
      </c>
      <c r="AV6" s="476"/>
      <c r="AW6" s="346" t="s">
        <v>295</v>
      </c>
      <c r="AX6" s="186">
        <f>D6-AA6</f>
        <v>0</v>
      </c>
      <c r="AY6" s="186">
        <f t="shared" si="0"/>
        <v>0</v>
      </c>
      <c r="AZ6" s="186">
        <f t="shared" si="0"/>
        <v>0</v>
      </c>
      <c r="BA6" s="187">
        <f>SUM(AX6:AZ6)</f>
        <v>0</v>
      </c>
      <c r="BB6" s="186">
        <f>H6-AE6</f>
        <v>0</v>
      </c>
      <c r="BC6" s="186">
        <f t="shared" si="1"/>
        <v>0</v>
      </c>
      <c r="BD6" s="186">
        <f t="shared" si="2"/>
        <v>0</v>
      </c>
      <c r="BE6" s="186">
        <f t="shared" si="2"/>
        <v>0</v>
      </c>
      <c r="BF6" s="380">
        <f>SUM(BB6:BE6)</f>
        <v>0</v>
      </c>
      <c r="BG6" s="186">
        <f>M6-AJ6</f>
        <v>0</v>
      </c>
      <c r="BH6" s="186">
        <f t="shared" si="3"/>
        <v>0</v>
      </c>
      <c r="BI6" s="186">
        <f t="shared" si="4"/>
        <v>0</v>
      </c>
      <c r="BJ6" s="186">
        <f t="shared" si="5"/>
        <v>0</v>
      </c>
      <c r="BK6" s="187">
        <f>SUM(BG6:BJ6)</f>
        <v>0</v>
      </c>
      <c r="BL6" s="381">
        <f>SUM(BA6,BF6,BK6)</f>
        <v>0</v>
      </c>
      <c r="BM6" s="327">
        <f>SUM(AX6,BB6)</f>
        <v>0</v>
      </c>
      <c r="BN6" s="385">
        <f>SUM(AY6,BC6,BG6)</f>
        <v>0</v>
      </c>
      <c r="BO6" s="385">
        <f>SUM(BH6)</f>
        <v>0</v>
      </c>
      <c r="BP6" s="385">
        <f>SUM(AZ6,BD6,BI6)</f>
        <v>0</v>
      </c>
      <c r="BQ6" s="385">
        <f>SUM(BE6,BJ6)</f>
        <v>0</v>
      </c>
      <c r="BR6" s="329">
        <f>SUM(BM6:BQ6)</f>
        <v>0</v>
      </c>
    </row>
    <row r="7" spans="2:71" ht="18" customHeight="1" x14ac:dyDescent="0.2">
      <c r="B7" s="477"/>
      <c r="C7" s="255"/>
      <c r="D7" s="194">
        <f>SUM(D5:D6)</f>
        <v>478411371643</v>
      </c>
      <c r="E7" s="195">
        <f>SUM(E5:E6)</f>
        <v>194406703062</v>
      </c>
      <c r="F7" s="194">
        <f t="shared" ref="F7:X7" si="6">SUM(F5:F6)</f>
        <v>91867961073</v>
      </c>
      <c r="G7" s="195">
        <f t="shared" si="6"/>
        <v>764686035778</v>
      </c>
      <c r="H7" s="195">
        <f t="shared" si="6"/>
        <v>34667857278</v>
      </c>
      <c r="I7" s="195">
        <f t="shared" si="6"/>
        <v>17766309595</v>
      </c>
      <c r="J7" s="194">
        <f t="shared" si="6"/>
        <v>192315468855</v>
      </c>
      <c r="K7" s="194">
        <f t="shared" si="6"/>
        <v>12258721296</v>
      </c>
      <c r="L7" s="195">
        <f t="shared" si="6"/>
        <v>257008357024</v>
      </c>
      <c r="M7" s="195">
        <f t="shared" si="6"/>
        <v>45861000000</v>
      </c>
      <c r="N7" s="194">
        <f t="shared" si="6"/>
        <v>4000000000</v>
      </c>
      <c r="O7" s="194">
        <f t="shared" si="6"/>
        <v>2600000000</v>
      </c>
      <c r="P7" s="194">
        <f t="shared" si="6"/>
        <v>14278642976</v>
      </c>
      <c r="Q7" s="195">
        <f t="shared" si="6"/>
        <v>66739642976</v>
      </c>
      <c r="R7" s="196">
        <f t="shared" si="6"/>
        <v>1088434035778</v>
      </c>
      <c r="S7" s="197">
        <f t="shared" si="6"/>
        <v>513079228921</v>
      </c>
      <c r="T7" s="195">
        <f t="shared" si="6"/>
        <v>258034012657</v>
      </c>
      <c r="U7" s="195">
        <f t="shared" si="6"/>
        <v>4000000000</v>
      </c>
      <c r="V7" s="195">
        <f t="shared" si="6"/>
        <v>286783429928</v>
      </c>
      <c r="W7" s="195">
        <f t="shared" si="6"/>
        <v>26537364272</v>
      </c>
      <c r="X7" s="196">
        <f t="shared" si="6"/>
        <v>1088434035778</v>
      </c>
      <c r="Y7" s="477"/>
      <c r="Z7" s="255"/>
      <c r="AA7" s="195">
        <f>SUM(AA5:AA6)</f>
        <v>478411371643</v>
      </c>
      <c r="AB7" s="195">
        <f>SUM(AB5:AB6)</f>
        <v>194406703062</v>
      </c>
      <c r="AC7" s="195">
        <f t="shared" ref="AC7:AU7" si="7">SUM(AC5:AC6)</f>
        <v>91867961073</v>
      </c>
      <c r="AD7" s="195">
        <f t="shared" si="7"/>
        <v>764686035778</v>
      </c>
      <c r="AE7" s="195">
        <f t="shared" si="7"/>
        <v>34667857278</v>
      </c>
      <c r="AF7" s="195">
        <f t="shared" si="7"/>
        <v>3703298672</v>
      </c>
      <c r="AG7" s="195">
        <f t="shared" si="7"/>
        <v>188245998820</v>
      </c>
      <c r="AH7" s="195">
        <f t="shared" si="7"/>
        <v>12258721296</v>
      </c>
      <c r="AI7" s="195">
        <f t="shared" si="7"/>
        <v>238875876066</v>
      </c>
      <c r="AJ7" s="195">
        <f t="shared" si="7"/>
        <v>45826029924</v>
      </c>
      <c r="AK7" s="195">
        <f t="shared" si="7"/>
        <v>4000000000</v>
      </c>
      <c r="AL7" s="195">
        <f t="shared" si="7"/>
        <v>2600000000</v>
      </c>
      <c r="AM7" s="195">
        <f t="shared" si="7"/>
        <v>14278642976</v>
      </c>
      <c r="AN7" s="195">
        <f t="shared" si="7"/>
        <v>66704672900</v>
      </c>
      <c r="AO7" s="196">
        <f t="shared" si="7"/>
        <v>1070266584744</v>
      </c>
      <c r="AP7" s="197">
        <f t="shared" si="7"/>
        <v>513079228921</v>
      </c>
      <c r="AQ7" s="195">
        <f t="shared" si="7"/>
        <v>243936031658</v>
      </c>
      <c r="AR7" s="195">
        <f t="shared" si="7"/>
        <v>4000000000</v>
      </c>
      <c r="AS7" s="195">
        <f t="shared" si="7"/>
        <v>282713959893</v>
      </c>
      <c r="AT7" s="195">
        <f t="shared" si="7"/>
        <v>26537364272</v>
      </c>
      <c r="AU7" s="196">
        <f t="shared" si="7"/>
        <v>1070266584744</v>
      </c>
      <c r="AV7" s="477"/>
      <c r="AW7" s="348"/>
      <c r="AX7" s="194">
        <f>SUM(AX5:AX6)</f>
        <v>0</v>
      </c>
      <c r="AY7" s="194">
        <f t="shared" ref="AY7:BQ7" si="8">SUM(AY5:AY6)</f>
        <v>0</v>
      </c>
      <c r="AZ7" s="194">
        <f t="shared" si="8"/>
        <v>0</v>
      </c>
      <c r="BA7" s="194">
        <f t="shared" si="8"/>
        <v>0</v>
      </c>
      <c r="BB7" s="194">
        <f>SUM(BB5:BB6)</f>
        <v>0</v>
      </c>
      <c r="BC7" s="194">
        <f t="shared" ref="BC7:BD7" si="9">SUM(BC5:BC6)</f>
        <v>14063010923</v>
      </c>
      <c r="BD7" s="194">
        <f t="shared" si="9"/>
        <v>4069470035</v>
      </c>
      <c r="BE7" s="194">
        <f t="shared" ref="BE7" si="10">SUM(BE5:BE6)</f>
        <v>0</v>
      </c>
      <c r="BF7" s="194">
        <f t="shared" si="8"/>
        <v>18132480958</v>
      </c>
      <c r="BG7" s="194">
        <f>SUM(BG5:BG6)</f>
        <v>34970076</v>
      </c>
      <c r="BH7" s="194">
        <f t="shared" ref="BH7:BJ7" si="11">SUM(BH5:BH6)</f>
        <v>0</v>
      </c>
      <c r="BI7" s="194">
        <f t="shared" si="11"/>
        <v>0</v>
      </c>
      <c r="BJ7" s="194">
        <f t="shared" si="11"/>
        <v>0</v>
      </c>
      <c r="BK7" s="194">
        <f t="shared" si="8"/>
        <v>34970076</v>
      </c>
      <c r="BL7" s="349">
        <f t="shared" si="8"/>
        <v>18167451034</v>
      </c>
      <c r="BM7" s="197">
        <f t="shared" si="8"/>
        <v>0</v>
      </c>
      <c r="BN7" s="197">
        <f t="shared" si="8"/>
        <v>14097980999</v>
      </c>
      <c r="BO7" s="197">
        <f t="shared" si="8"/>
        <v>0</v>
      </c>
      <c r="BP7" s="197">
        <f t="shared" si="8"/>
        <v>4069470035</v>
      </c>
      <c r="BQ7" s="197">
        <f t="shared" si="8"/>
        <v>0</v>
      </c>
      <c r="BR7" s="234">
        <f>SUM(BR5:BR6)</f>
        <v>18167451034</v>
      </c>
    </row>
    <row r="8" spans="2:71" ht="18" customHeight="1" x14ac:dyDescent="0.2">
      <c r="B8" s="365">
        <v>1904004</v>
      </c>
      <c r="C8" s="369" t="s">
        <v>294</v>
      </c>
      <c r="D8" s="375">
        <v>240477968137</v>
      </c>
      <c r="E8" s="358">
        <v>98227491427</v>
      </c>
      <c r="F8" s="375">
        <v>46766957842</v>
      </c>
      <c r="G8" s="364">
        <f>SUM(D8:F8)</f>
        <v>385472417406</v>
      </c>
      <c r="H8" s="358"/>
      <c r="I8" s="358"/>
      <c r="J8" s="375"/>
      <c r="K8" s="375"/>
      <c r="L8" s="364">
        <f>SUM(H8:K8)</f>
        <v>0</v>
      </c>
      <c r="M8" s="358"/>
      <c r="N8" s="375">
        <v>2200000000</v>
      </c>
      <c r="O8" s="375">
        <v>2600000000</v>
      </c>
      <c r="P8" s="375"/>
      <c r="Q8" s="364">
        <f>SUM(M8:P8)</f>
        <v>4800000000</v>
      </c>
      <c r="R8" s="366">
        <f>SUM(G8,L8,Q8)</f>
        <v>390272417406</v>
      </c>
      <c r="S8" s="327">
        <f>SUM(D8,H8)</f>
        <v>240477968137</v>
      </c>
      <c r="T8" s="367">
        <f>SUM(E8,I8,M8)</f>
        <v>98227491427</v>
      </c>
      <c r="U8" s="367">
        <f>SUM(N8)</f>
        <v>2200000000</v>
      </c>
      <c r="V8" s="367">
        <f>SUM(F8,J8,O8)</f>
        <v>49366957842</v>
      </c>
      <c r="W8" s="367">
        <f>SUM(K8,P8)</f>
        <v>0</v>
      </c>
      <c r="X8" s="329">
        <f>SUM(S8:W8)</f>
        <v>390272417406</v>
      </c>
      <c r="Y8" s="309">
        <v>1904004</v>
      </c>
      <c r="Z8" s="306" t="s">
        <v>294</v>
      </c>
      <c r="AA8" s="307">
        <v>240477968137</v>
      </c>
      <c r="AB8" s="307">
        <v>98227491427</v>
      </c>
      <c r="AC8" s="307">
        <v>46766957842</v>
      </c>
      <c r="AD8" s="312">
        <f>SUM(AA8:AC8)</f>
        <v>385472417406</v>
      </c>
      <c r="AE8" s="307"/>
      <c r="AF8" s="307"/>
      <c r="AG8" s="307"/>
      <c r="AH8" s="307"/>
      <c r="AI8" s="312">
        <f>SUM(AE8:AH8)</f>
        <v>0</v>
      </c>
      <c r="AJ8" s="307"/>
      <c r="AK8" s="307">
        <v>2200000000</v>
      </c>
      <c r="AL8" s="307">
        <v>2600000000</v>
      </c>
      <c r="AM8" s="307"/>
      <c r="AN8" s="312">
        <f>SUM(AJ8:AM8)</f>
        <v>4800000000</v>
      </c>
      <c r="AO8" s="189">
        <f>SUM(AD8,AI8,AN8)</f>
        <v>390272417406</v>
      </c>
      <c r="AP8" s="327">
        <f>SUM(AA8,AE8)</f>
        <v>240477968137</v>
      </c>
      <c r="AQ8" s="385">
        <f>SUM(AB8,AF8,AJ8)</f>
        <v>98227491427</v>
      </c>
      <c r="AR8" s="385">
        <f>SUM(AK8)</f>
        <v>2200000000</v>
      </c>
      <c r="AS8" s="385">
        <f>SUM(AC8,AG8,AL8)</f>
        <v>49366957842</v>
      </c>
      <c r="AT8" s="385">
        <f>SUM(AH8,AM8)</f>
        <v>0</v>
      </c>
      <c r="AU8" s="329">
        <f>SUM(AP8:AT8)</f>
        <v>390272417406</v>
      </c>
      <c r="AV8" s="309">
        <v>1904004</v>
      </c>
      <c r="AW8" s="346" t="s">
        <v>294</v>
      </c>
      <c r="AX8" s="186">
        <f>D8-AA8</f>
        <v>0</v>
      </c>
      <c r="AY8" s="186">
        <f t="shared" ref="AY8:AY9" si="12">E8-AB8</f>
        <v>0</v>
      </c>
      <c r="AZ8" s="186">
        <f t="shared" ref="AZ8:AZ9" si="13">F8-AC8</f>
        <v>0</v>
      </c>
      <c r="BA8" s="187">
        <f>SUM(AX8:AZ8)</f>
        <v>0</v>
      </c>
      <c r="BB8" s="186">
        <f>H8-AE8</f>
        <v>0</v>
      </c>
      <c r="BC8" s="186">
        <f t="shared" ref="BC8:BC9" si="14">I8-AF8</f>
        <v>0</v>
      </c>
      <c r="BD8" s="186">
        <f t="shared" ref="BD8:BE9" si="15">J8-AG8</f>
        <v>0</v>
      </c>
      <c r="BE8" s="186">
        <f t="shared" si="15"/>
        <v>0</v>
      </c>
      <c r="BF8" s="380">
        <f>SUM(BB8:BE8)</f>
        <v>0</v>
      </c>
      <c r="BG8" s="186">
        <f>M8-AJ8</f>
        <v>0</v>
      </c>
      <c r="BH8" s="186">
        <f t="shared" ref="BH8:BH9" si="16">N8-AK8</f>
        <v>0</v>
      </c>
      <c r="BI8" s="186">
        <f t="shared" ref="BI8:BI9" si="17">O8-AL8</f>
        <v>0</v>
      </c>
      <c r="BJ8" s="186">
        <f t="shared" ref="BJ8:BJ9" si="18">P8-AM8</f>
        <v>0</v>
      </c>
      <c r="BK8" s="187">
        <f>SUM(BG8:BJ8)</f>
        <v>0</v>
      </c>
      <c r="BL8" s="347">
        <f>SUM(BA8,BF8,BK8)</f>
        <v>0</v>
      </c>
      <c r="BM8" s="327">
        <f>SUM(AX8,BB8)</f>
        <v>0</v>
      </c>
      <c r="BN8" s="385">
        <f>SUM(AY8,BC8,BG8)</f>
        <v>0</v>
      </c>
      <c r="BO8" s="385">
        <f>SUM(BH8)</f>
        <v>0</v>
      </c>
      <c r="BP8" s="385">
        <f>SUM(AZ8,BD8,BI8)</f>
        <v>0</v>
      </c>
      <c r="BQ8" s="385">
        <f>SUM(BE8,BJ8)</f>
        <v>0</v>
      </c>
      <c r="BR8" s="329">
        <f>SUM(BM8:BQ8)</f>
        <v>0</v>
      </c>
    </row>
    <row r="9" spans="2:71" ht="18" customHeight="1" x14ac:dyDescent="0.6">
      <c r="B9" s="365">
        <v>1002115</v>
      </c>
      <c r="C9" s="369" t="s">
        <v>294</v>
      </c>
      <c r="D9" s="186"/>
      <c r="E9" s="214"/>
      <c r="F9" s="186"/>
      <c r="G9" s="364">
        <f>SUM(D9:F9)</f>
        <v>0</v>
      </c>
      <c r="H9" s="214"/>
      <c r="I9" s="214"/>
      <c r="J9" s="186"/>
      <c r="K9" s="375"/>
      <c r="L9" s="364">
        <f>SUM(H9:K9)</f>
        <v>0</v>
      </c>
      <c r="M9" s="215">
        <v>939000000</v>
      </c>
      <c r="N9" s="375"/>
      <c r="O9" s="193"/>
      <c r="P9" s="193"/>
      <c r="Q9" s="364">
        <f>SUM(M9:P9)</f>
        <v>939000000</v>
      </c>
      <c r="R9" s="366">
        <f>SUM(G9,L9,Q9)</f>
        <v>939000000</v>
      </c>
      <c r="S9" s="327">
        <f>SUM(D9,H9)</f>
        <v>0</v>
      </c>
      <c r="T9" s="367">
        <f>SUM(E9,I9,M9)</f>
        <v>939000000</v>
      </c>
      <c r="U9" s="367">
        <f>SUM(N9)</f>
        <v>0</v>
      </c>
      <c r="V9" s="367">
        <f>SUM(F9,J9,O9)</f>
        <v>0</v>
      </c>
      <c r="W9" s="367">
        <f>SUM(K9,P9)</f>
        <v>0</v>
      </c>
      <c r="X9" s="329">
        <f>SUM(S9:W9)</f>
        <v>939000000</v>
      </c>
      <c r="Y9" s="309">
        <v>1002115</v>
      </c>
      <c r="Z9" s="306" t="s">
        <v>294</v>
      </c>
      <c r="AA9" s="214"/>
      <c r="AB9" s="214"/>
      <c r="AC9" s="214"/>
      <c r="AD9" s="312">
        <f>SUM(AA9:AC9)</f>
        <v>0</v>
      </c>
      <c r="AE9" s="214"/>
      <c r="AF9" s="214"/>
      <c r="AG9" s="214"/>
      <c r="AH9" s="307"/>
      <c r="AI9" s="312">
        <f>SUM(AE9:AH9)</f>
        <v>0</v>
      </c>
      <c r="AJ9" s="215">
        <v>0</v>
      </c>
      <c r="AK9" s="307"/>
      <c r="AL9" s="215"/>
      <c r="AM9" s="215"/>
      <c r="AN9" s="312">
        <f>SUM(AJ9:AM9)</f>
        <v>0</v>
      </c>
      <c r="AO9" s="189">
        <f>SUM(AD9,AI9,AN9)</f>
        <v>0</v>
      </c>
      <c r="AP9" s="327">
        <f>SUM(AA9,AE9)</f>
        <v>0</v>
      </c>
      <c r="AQ9" s="385">
        <f>SUM(AB9,AF9,AJ9)</f>
        <v>0</v>
      </c>
      <c r="AR9" s="385">
        <f>SUM(AK9)</f>
        <v>0</v>
      </c>
      <c r="AS9" s="385">
        <f>SUM(AC9,AG9,AL9)</f>
        <v>0</v>
      </c>
      <c r="AT9" s="385">
        <f>SUM(AH9,AM9)</f>
        <v>0</v>
      </c>
      <c r="AU9" s="329">
        <f>SUM(AP9:AT9)</f>
        <v>0</v>
      </c>
      <c r="AV9" s="309">
        <v>1002115</v>
      </c>
      <c r="AW9" s="346" t="s">
        <v>294</v>
      </c>
      <c r="AX9" s="186">
        <f>D9-AA9</f>
        <v>0</v>
      </c>
      <c r="AY9" s="186">
        <f t="shared" si="12"/>
        <v>0</v>
      </c>
      <c r="AZ9" s="186">
        <f t="shared" si="13"/>
        <v>0</v>
      </c>
      <c r="BA9" s="187">
        <f>SUM(AX9:AZ9)</f>
        <v>0</v>
      </c>
      <c r="BB9" s="186">
        <f>H9-AE9</f>
        <v>0</v>
      </c>
      <c r="BC9" s="186">
        <f t="shared" si="14"/>
        <v>0</v>
      </c>
      <c r="BD9" s="186">
        <f t="shared" si="15"/>
        <v>0</v>
      </c>
      <c r="BE9" s="186">
        <f t="shared" si="15"/>
        <v>0</v>
      </c>
      <c r="BF9" s="380">
        <f>SUM(BB9:BE9)</f>
        <v>0</v>
      </c>
      <c r="BG9" s="186">
        <f>M9-AJ9</f>
        <v>939000000</v>
      </c>
      <c r="BH9" s="186">
        <f t="shared" si="16"/>
        <v>0</v>
      </c>
      <c r="BI9" s="186">
        <f t="shared" si="17"/>
        <v>0</v>
      </c>
      <c r="BJ9" s="186">
        <f t="shared" si="18"/>
        <v>0</v>
      </c>
      <c r="BK9" s="187">
        <f>SUM(BG9:BJ9)</f>
        <v>939000000</v>
      </c>
      <c r="BL9" s="347">
        <f>SUM(BA9,BF9,BK9)</f>
        <v>939000000</v>
      </c>
      <c r="BM9" s="327">
        <f>SUM(AX9,BB9)</f>
        <v>0</v>
      </c>
      <c r="BN9" s="385">
        <f>SUM(AY9,BC9,BG9)</f>
        <v>939000000</v>
      </c>
      <c r="BO9" s="385">
        <f>SUM(BH9)</f>
        <v>0</v>
      </c>
      <c r="BP9" s="385">
        <f>SUM(AZ9,BD9,BI9)</f>
        <v>0</v>
      </c>
      <c r="BQ9" s="385">
        <f>SUM(BE9,BJ9)</f>
        <v>0</v>
      </c>
      <c r="BR9" s="329">
        <f>SUM(BM9:BQ9)</f>
        <v>939000000</v>
      </c>
      <c r="BS9" s="432" t="s">
        <v>432</v>
      </c>
    </row>
    <row r="10" spans="2:71" ht="18" customHeight="1" x14ac:dyDescent="0.2">
      <c r="B10" s="486" t="s">
        <v>278</v>
      </c>
      <c r="C10" s="489"/>
      <c r="D10" s="378">
        <f>SUM(D7:D9)</f>
        <v>718889339780</v>
      </c>
      <c r="E10" s="364">
        <f t="shared" ref="E10:X10" si="19">SUM(E7:E9)</f>
        <v>292634194489</v>
      </c>
      <c r="F10" s="378">
        <f t="shared" si="19"/>
        <v>138634918915</v>
      </c>
      <c r="G10" s="364">
        <f t="shared" si="19"/>
        <v>1150158453184</v>
      </c>
      <c r="H10" s="364">
        <f t="shared" si="19"/>
        <v>34667857278</v>
      </c>
      <c r="I10" s="364">
        <f t="shared" si="19"/>
        <v>17766309595</v>
      </c>
      <c r="J10" s="378">
        <f t="shared" si="19"/>
        <v>192315468855</v>
      </c>
      <c r="K10" s="378">
        <f t="shared" si="19"/>
        <v>12258721296</v>
      </c>
      <c r="L10" s="364">
        <f t="shared" si="19"/>
        <v>257008357024</v>
      </c>
      <c r="M10" s="364">
        <f t="shared" si="19"/>
        <v>46800000000</v>
      </c>
      <c r="N10" s="378">
        <f t="shared" si="19"/>
        <v>6200000000</v>
      </c>
      <c r="O10" s="378">
        <f t="shared" si="19"/>
        <v>5200000000</v>
      </c>
      <c r="P10" s="378">
        <f t="shared" si="19"/>
        <v>14278642976</v>
      </c>
      <c r="Q10" s="364">
        <f t="shared" si="19"/>
        <v>72478642976</v>
      </c>
      <c r="R10" s="366">
        <f t="shared" si="19"/>
        <v>1479645453184</v>
      </c>
      <c r="S10" s="198">
        <f t="shared" si="19"/>
        <v>753557197058</v>
      </c>
      <c r="T10" s="364">
        <f t="shared" si="19"/>
        <v>357200504084</v>
      </c>
      <c r="U10" s="364">
        <f t="shared" si="19"/>
        <v>6200000000</v>
      </c>
      <c r="V10" s="364">
        <f t="shared" si="19"/>
        <v>336150387770</v>
      </c>
      <c r="W10" s="364">
        <f t="shared" si="19"/>
        <v>26537364272</v>
      </c>
      <c r="X10" s="366">
        <f t="shared" si="19"/>
        <v>1479645453184</v>
      </c>
      <c r="Y10" s="486" t="s">
        <v>278</v>
      </c>
      <c r="Z10" s="489"/>
      <c r="AA10" s="312">
        <f>SUM(AA7:AA9)</f>
        <v>718889339780</v>
      </c>
      <c r="AB10" s="312">
        <f t="shared" ref="AB10:AU10" si="20">SUM(AB7:AB9)</f>
        <v>292634194489</v>
      </c>
      <c r="AC10" s="312">
        <f t="shared" si="20"/>
        <v>138634918915</v>
      </c>
      <c r="AD10" s="312">
        <f t="shared" si="20"/>
        <v>1150158453184</v>
      </c>
      <c r="AE10" s="312">
        <f t="shared" si="20"/>
        <v>34667857278</v>
      </c>
      <c r="AF10" s="312">
        <f t="shared" si="20"/>
        <v>3703298672</v>
      </c>
      <c r="AG10" s="312">
        <f t="shared" si="20"/>
        <v>188245998820</v>
      </c>
      <c r="AH10" s="312">
        <f t="shared" si="20"/>
        <v>12258721296</v>
      </c>
      <c r="AI10" s="312">
        <f t="shared" si="20"/>
        <v>238875876066</v>
      </c>
      <c r="AJ10" s="312">
        <f t="shared" si="20"/>
        <v>45826029924</v>
      </c>
      <c r="AK10" s="312">
        <f t="shared" si="20"/>
        <v>6200000000</v>
      </c>
      <c r="AL10" s="312">
        <f t="shared" si="20"/>
        <v>5200000000</v>
      </c>
      <c r="AM10" s="312">
        <f t="shared" si="20"/>
        <v>14278642976</v>
      </c>
      <c r="AN10" s="312">
        <f t="shared" si="20"/>
        <v>71504672900</v>
      </c>
      <c r="AO10" s="189">
        <f t="shared" si="20"/>
        <v>1460539002150</v>
      </c>
      <c r="AP10" s="198">
        <f t="shared" si="20"/>
        <v>753557197058</v>
      </c>
      <c r="AQ10" s="388">
        <f t="shared" si="20"/>
        <v>342163523085</v>
      </c>
      <c r="AR10" s="388">
        <f t="shared" si="20"/>
        <v>6200000000</v>
      </c>
      <c r="AS10" s="388">
        <f t="shared" si="20"/>
        <v>332080917735</v>
      </c>
      <c r="AT10" s="388">
        <f t="shared" si="20"/>
        <v>26537364272</v>
      </c>
      <c r="AU10" s="389">
        <f t="shared" si="20"/>
        <v>1460539002150</v>
      </c>
      <c r="AV10" s="486" t="s">
        <v>278</v>
      </c>
      <c r="AW10" s="493"/>
      <c r="AX10" s="187">
        <f>SUM(AX8:AX9,AX7)</f>
        <v>0</v>
      </c>
      <c r="AY10" s="187">
        <f t="shared" ref="AY10:BA10" si="21">SUM(AY8:AY9,AY7)</f>
        <v>0</v>
      </c>
      <c r="AZ10" s="187">
        <f t="shared" si="21"/>
        <v>0</v>
      </c>
      <c r="BA10" s="187">
        <f t="shared" si="21"/>
        <v>0</v>
      </c>
      <c r="BB10" s="187">
        <f t="shared" ref="BB10:BL10" si="22">SUM(BB7:BB9)</f>
        <v>0</v>
      </c>
      <c r="BC10" s="187">
        <f t="shared" si="22"/>
        <v>14063010923</v>
      </c>
      <c r="BD10" s="187">
        <f t="shared" si="22"/>
        <v>4069470035</v>
      </c>
      <c r="BE10" s="187">
        <f t="shared" si="22"/>
        <v>0</v>
      </c>
      <c r="BF10" s="187">
        <f t="shared" si="22"/>
        <v>18132480958</v>
      </c>
      <c r="BG10" s="187">
        <f t="shared" si="22"/>
        <v>973970076</v>
      </c>
      <c r="BH10" s="187">
        <f t="shared" si="22"/>
        <v>0</v>
      </c>
      <c r="BI10" s="187">
        <f t="shared" si="22"/>
        <v>0</v>
      </c>
      <c r="BJ10" s="187">
        <f t="shared" si="22"/>
        <v>0</v>
      </c>
      <c r="BK10" s="187">
        <f t="shared" si="22"/>
        <v>973970076</v>
      </c>
      <c r="BL10" s="347">
        <f t="shared" si="22"/>
        <v>19106451034</v>
      </c>
      <c r="BM10" s="536">
        <f t="shared" ref="BM10:BR10" si="23">SUM(BM7:BM9)</f>
        <v>0</v>
      </c>
      <c r="BN10" s="496">
        <f t="shared" si="23"/>
        <v>15036980999</v>
      </c>
      <c r="BO10" s="496">
        <f t="shared" si="23"/>
        <v>0</v>
      </c>
      <c r="BP10" s="496">
        <f t="shared" si="23"/>
        <v>4069470035</v>
      </c>
      <c r="BQ10" s="496">
        <f t="shared" si="23"/>
        <v>0</v>
      </c>
      <c r="BR10" s="498">
        <f t="shared" si="23"/>
        <v>19106451034</v>
      </c>
    </row>
    <row r="11" spans="2:71" ht="18" customHeight="1" thickBot="1" x14ac:dyDescent="0.25">
      <c r="B11" s="487"/>
      <c r="C11" s="490"/>
      <c r="D11" s="488">
        <f>SUM(G10)</f>
        <v>1150158453184</v>
      </c>
      <c r="E11" s="488"/>
      <c r="F11" s="488"/>
      <c r="G11" s="488"/>
      <c r="H11" s="488">
        <f>SUM(L10,Q10)</f>
        <v>329487000000</v>
      </c>
      <c r="I11" s="488"/>
      <c r="J11" s="488"/>
      <c r="K11" s="488"/>
      <c r="L11" s="488"/>
      <c r="M11" s="488"/>
      <c r="N11" s="488"/>
      <c r="O11" s="488"/>
      <c r="P11" s="488"/>
      <c r="Q11" s="488"/>
      <c r="R11" s="199">
        <f>SUM(D11:Q11)</f>
        <v>1479645453184</v>
      </c>
      <c r="S11" s="200"/>
      <c r="T11" s="201"/>
      <c r="U11" s="201"/>
      <c r="V11" s="201"/>
      <c r="W11" s="201"/>
      <c r="X11" s="202"/>
      <c r="Y11" s="487"/>
      <c r="Z11" s="490"/>
      <c r="AA11" s="488">
        <f>SUM(AD10)</f>
        <v>1150158453184</v>
      </c>
      <c r="AB11" s="488"/>
      <c r="AC11" s="488"/>
      <c r="AD11" s="488"/>
      <c r="AE11" s="488">
        <f>SUM(AI10,AN10)</f>
        <v>310380548966</v>
      </c>
      <c r="AF11" s="488"/>
      <c r="AG11" s="488"/>
      <c r="AH11" s="488"/>
      <c r="AI11" s="488"/>
      <c r="AJ11" s="488"/>
      <c r="AK11" s="488"/>
      <c r="AL11" s="488"/>
      <c r="AM11" s="488"/>
      <c r="AN11" s="488"/>
      <c r="AO11" s="199">
        <f>SUM(AA11:AN11)</f>
        <v>1460539002150</v>
      </c>
      <c r="AP11" s="200"/>
      <c r="AQ11" s="201"/>
      <c r="AR11" s="201"/>
      <c r="AS11" s="201"/>
      <c r="AT11" s="201"/>
      <c r="AU11" s="202"/>
      <c r="AV11" s="487"/>
      <c r="AW11" s="494"/>
      <c r="AX11" s="492">
        <f>SUM(BA10)</f>
        <v>0</v>
      </c>
      <c r="AY11" s="492"/>
      <c r="AZ11" s="492"/>
      <c r="BA11" s="492"/>
      <c r="BB11" s="492">
        <f>SUM(BF10,BK10)</f>
        <v>19106451034</v>
      </c>
      <c r="BC11" s="492"/>
      <c r="BD11" s="492"/>
      <c r="BE11" s="492"/>
      <c r="BF11" s="492"/>
      <c r="BG11" s="492"/>
      <c r="BH11" s="492"/>
      <c r="BI11" s="492"/>
      <c r="BJ11" s="492"/>
      <c r="BK11" s="492"/>
      <c r="BL11" s="350">
        <f>SUM(AX11:BK11)</f>
        <v>19106451034</v>
      </c>
      <c r="BM11" s="538"/>
      <c r="BN11" s="539"/>
      <c r="BO11" s="539"/>
      <c r="BP11" s="539"/>
      <c r="BQ11" s="539"/>
      <c r="BR11" s="540"/>
      <c r="BS11" s="430"/>
    </row>
    <row r="12" spans="2:71" s="203" customFormat="1" ht="18" customHeight="1" thickBot="1" x14ac:dyDescent="0.25">
      <c r="B12" s="330"/>
      <c r="C12" s="330"/>
      <c r="D12" s="330"/>
      <c r="E12" s="330"/>
      <c r="F12" s="330"/>
      <c r="G12" s="330"/>
      <c r="H12" s="330"/>
      <c r="I12" s="330"/>
      <c r="J12" s="330"/>
      <c r="K12" s="396"/>
      <c r="L12" s="397" t="s">
        <v>279</v>
      </c>
      <c r="M12" s="511">
        <v>3755030000</v>
      </c>
      <c r="N12" s="511"/>
      <c r="O12" s="332">
        <f>R12*1%</f>
        <v>3899378683.5599999</v>
      </c>
      <c r="P12" s="331" t="s">
        <v>280</v>
      </c>
      <c r="Q12" s="361">
        <f>R12/400</f>
        <v>974844670.88999999</v>
      </c>
      <c r="R12" s="334">
        <f>SUM(E10,I10,K10,M10,N10,P10)</f>
        <v>389937868356</v>
      </c>
      <c r="S12" s="357"/>
      <c r="X12" s="210"/>
      <c r="Y12" s="330"/>
      <c r="Z12" s="330"/>
      <c r="AA12" s="330"/>
      <c r="AB12" s="330"/>
      <c r="AC12" s="330"/>
      <c r="AD12" s="330"/>
      <c r="AE12" s="330"/>
      <c r="AF12" s="330"/>
      <c r="AG12" s="330"/>
      <c r="AH12" s="150"/>
      <c r="AI12" s="331" t="s">
        <v>279</v>
      </c>
      <c r="AJ12" s="511">
        <v>3755030000</v>
      </c>
      <c r="AK12" s="511"/>
      <c r="AL12" s="336">
        <f>AO12*1%</f>
        <v>3749008873.5700002</v>
      </c>
      <c r="AM12" s="331" t="s">
        <v>280</v>
      </c>
      <c r="AN12" s="333">
        <f>AO12/400</f>
        <v>937252218.39250004</v>
      </c>
      <c r="AO12" s="334">
        <f>SUM(AB10,AF10,AH10,AJ10,AK10,AM10)</f>
        <v>374900887357</v>
      </c>
      <c r="AP12" s="391"/>
      <c r="AU12" s="210"/>
      <c r="AV12" s="330"/>
      <c r="AW12" s="351"/>
      <c r="AX12" s="351"/>
      <c r="AY12" s="351"/>
      <c r="AZ12" s="351"/>
      <c r="BA12" s="351"/>
      <c r="BB12" s="351"/>
      <c r="BC12" s="351"/>
      <c r="BD12" s="351"/>
      <c r="BE12" s="351"/>
      <c r="BF12" s="352" t="s">
        <v>279</v>
      </c>
      <c r="BG12" s="512">
        <v>3755030000</v>
      </c>
      <c r="BH12" s="512"/>
      <c r="BI12" s="353">
        <f>BL12*1%</f>
        <v>150369809.99000001</v>
      </c>
      <c r="BJ12" s="352" t="s">
        <v>280</v>
      </c>
      <c r="BK12" s="314">
        <f>BL12/400</f>
        <v>37592452.497500002</v>
      </c>
      <c r="BL12" s="354">
        <f>SUM(AY10,BC10,BE10,BG10,BH10,BJ10)</f>
        <v>15036980999</v>
      </c>
      <c r="BM12" s="391"/>
      <c r="BR12" s="210"/>
    </row>
    <row r="13" spans="2:71" ht="18" customHeight="1" x14ac:dyDescent="0.2">
      <c r="B13" s="513" t="s">
        <v>281</v>
      </c>
      <c r="C13" s="413"/>
      <c r="D13" s="483" t="s">
        <v>273</v>
      </c>
      <c r="E13" s="483"/>
      <c r="F13" s="483"/>
      <c r="G13" s="483"/>
      <c r="H13" s="483" t="s">
        <v>274</v>
      </c>
      <c r="I13" s="483"/>
      <c r="J13" s="483"/>
      <c r="K13" s="483"/>
      <c r="L13" s="483"/>
      <c r="M13" s="483"/>
      <c r="N13" s="483"/>
      <c r="O13" s="483"/>
      <c r="P13" s="483"/>
      <c r="Q13" s="483"/>
      <c r="R13" s="484" t="s">
        <v>4</v>
      </c>
      <c r="S13" s="467"/>
      <c r="T13" s="467"/>
      <c r="U13" s="467"/>
      <c r="V13" s="467"/>
      <c r="W13" s="467"/>
      <c r="X13" s="468"/>
      <c r="Y13" s="480" t="s">
        <v>281</v>
      </c>
      <c r="Z13" s="337"/>
      <c r="AA13" s="510" t="s">
        <v>273</v>
      </c>
      <c r="AB13" s="510"/>
      <c r="AC13" s="510"/>
      <c r="AD13" s="510"/>
      <c r="AE13" s="510" t="s">
        <v>274</v>
      </c>
      <c r="AF13" s="510"/>
      <c r="AG13" s="510"/>
      <c r="AH13" s="510"/>
      <c r="AI13" s="510"/>
      <c r="AJ13" s="510"/>
      <c r="AK13" s="510"/>
      <c r="AL13" s="510"/>
      <c r="AM13" s="510"/>
      <c r="AN13" s="510"/>
      <c r="AO13" s="466" t="s">
        <v>4</v>
      </c>
      <c r="AP13" s="467"/>
      <c r="AQ13" s="467"/>
      <c r="AR13" s="467"/>
      <c r="AS13" s="467"/>
      <c r="AT13" s="467"/>
      <c r="AU13" s="468"/>
      <c r="AV13" s="480" t="s">
        <v>281</v>
      </c>
      <c r="AW13" s="344"/>
      <c r="AX13" s="491" t="s">
        <v>273</v>
      </c>
      <c r="AY13" s="491"/>
      <c r="AZ13" s="491"/>
      <c r="BA13" s="491"/>
      <c r="BB13" s="491" t="s">
        <v>274</v>
      </c>
      <c r="BC13" s="491"/>
      <c r="BD13" s="491"/>
      <c r="BE13" s="491"/>
      <c r="BF13" s="491"/>
      <c r="BG13" s="491"/>
      <c r="BH13" s="491"/>
      <c r="BI13" s="491"/>
      <c r="BJ13" s="491"/>
      <c r="BK13" s="491"/>
      <c r="BL13" s="500" t="s">
        <v>4</v>
      </c>
      <c r="BM13" s="467"/>
      <c r="BN13" s="467"/>
      <c r="BO13" s="467"/>
      <c r="BP13" s="467"/>
      <c r="BQ13" s="467"/>
      <c r="BR13" s="468"/>
    </row>
    <row r="14" spans="2:71" ht="18" customHeight="1" thickBot="1" x14ac:dyDescent="0.25">
      <c r="B14" s="514"/>
      <c r="C14" s="410"/>
      <c r="D14" s="472" t="s">
        <v>275</v>
      </c>
      <c r="E14" s="472"/>
      <c r="F14" s="472"/>
      <c r="G14" s="472"/>
      <c r="H14" s="472" t="s">
        <v>276</v>
      </c>
      <c r="I14" s="472"/>
      <c r="J14" s="472"/>
      <c r="K14" s="472"/>
      <c r="L14" s="472"/>
      <c r="M14" s="472" t="s">
        <v>277</v>
      </c>
      <c r="N14" s="472"/>
      <c r="O14" s="472"/>
      <c r="P14" s="472"/>
      <c r="Q14" s="472"/>
      <c r="R14" s="485"/>
      <c r="S14" s="469"/>
      <c r="T14" s="469"/>
      <c r="U14" s="469"/>
      <c r="V14" s="469"/>
      <c r="W14" s="469"/>
      <c r="X14" s="470"/>
      <c r="Y14" s="480"/>
      <c r="Z14" s="337"/>
      <c r="AA14" s="472" t="s">
        <v>275</v>
      </c>
      <c r="AB14" s="472"/>
      <c r="AC14" s="472"/>
      <c r="AD14" s="472"/>
      <c r="AE14" s="472" t="s">
        <v>276</v>
      </c>
      <c r="AF14" s="472"/>
      <c r="AG14" s="472"/>
      <c r="AH14" s="472"/>
      <c r="AI14" s="472"/>
      <c r="AJ14" s="472" t="s">
        <v>277</v>
      </c>
      <c r="AK14" s="472"/>
      <c r="AL14" s="472"/>
      <c r="AM14" s="472"/>
      <c r="AN14" s="472"/>
      <c r="AO14" s="485"/>
      <c r="AP14" s="469"/>
      <c r="AQ14" s="469"/>
      <c r="AR14" s="469"/>
      <c r="AS14" s="469"/>
      <c r="AT14" s="469"/>
      <c r="AU14" s="470"/>
      <c r="AV14" s="480"/>
      <c r="AW14" s="345"/>
      <c r="AX14" s="495" t="s">
        <v>275</v>
      </c>
      <c r="AY14" s="495"/>
      <c r="AZ14" s="495"/>
      <c r="BA14" s="495"/>
      <c r="BB14" s="495" t="s">
        <v>276</v>
      </c>
      <c r="BC14" s="495"/>
      <c r="BD14" s="495"/>
      <c r="BE14" s="495"/>
      <c r="BF14" s="495"/>
      <c r="BG14" s="495" t="s">
        <v>277</v>
      </c>
      <c r="BH14" s="495"/>
      <c r="BI14" s="495"/>
      <c r="BJ14" s="495"/>
      <c r="BK14" s="495"/>
      <c r="BL14" s="501"/>
      <c r="BM14" s="469"/>
      <c r="BN14" s="469"/>
      <c r="BO14" s="469"/>
      <c r="BP14" s="469"/>
      <c r="BQ14" s="469"/>
      <c r="BR14" s="470"/>
    </row>
    <row r="15" spans="2:71" ht="18" customHeight="1" x14ac:dyDescent="0.2">
      <c r="B15" s="514"/>
      <c r="C15" s="410"/>
      <c r="D15" s="358" t="s">
        <v>9</v>
      </c>
      <c r="E15" s="358" t="s">
        <v>10</v>
      </c>
      <c r="F15" s="358" t="s">
        <v>12</v>
      </c>
      <c r="G15" s="364" t="s">
        <v>4</v>
      </c>
      <c r="H15" s="358" t="s">
        <v>9</v>
      </c>
      <c r="I15" s="358" t="s">
        <v>10</v>
      </c>
      <c r="J15" s="375" t="s">
        <v>12</v>
      </c>
      <c r="K15" s="375" t="s">
        <v>180</v>
      </c>
      <c r="L15" s="364" t="s">
        <v>4</v>
      </c>
      <c r="M15" s="358" t="s">
        <v>10</v>
      </c>
      <c r="N15" s="358" t="s">
        <v>11</v>
      </c>
      <c r="O15" s="358" t="s">
        <v>12</v>
      </c>
      <c r="P15" s="358" t="s">
        <v>180</v>
      </c>
      <c r="Q15" s="364" t="s">
        <v>4</v>
      </c>
      <c r="R15" s="485"/>
      <c r="S15" s="411" t="s">
        <v>9</v>
      </c>
      <c r="T15" s="325" t="s">
        <v>10</v>
      </c>
      <c r="U15" s="325" t="s">
        <v>11</v>
      </c>
      <c r="V15" s="325" t="s">
        <v>12</v>
      </c>
      <c r="W15" s="325" t="s">
        <v>180</v>
      </c>
      <c r="X15" s="326" t="s">
        <v>4</v>
      </c>
      <c r="Y15" s="481"/>
      <c r="Z15" s="338"/>
      <c r="AA15" s="307" t="s">
        <v>9</v>
      </c>
      <c r="AB15" s="307" t="s">
        <v>10</v>
      </c>
      <c r="AC15" s="307" t="s">
        <v>12</v>
      </c>
      <c r="AD15" s="312" t="s">
        <v>4</v>
      </c>
      <c r="AE15" s="307" t="s">
        <v>9</v>
      </c>
      <c r="AF15" s="307" t="s">
        <v>10</v>
      </c>
      <c r="AG15" s="307" t="s">
        <v>12</v>
      </c>
      <c r="AH15" s="307" t="s">
        <v>180</v>
      </c>
      <c r="AI15" s="312" t="s">
        <v>4</v>
      </c>
      <c r="AJ15" s="307" t="s">
        <v>10</v>
      </c>
      <c r="AK15" s="307" t="s">
        <v>11</v>
      </c>
      <c r="AL15" s="307" t="s">
        <v>12</v>
      </c>
      <c r="AM15" s="307" t="s">
        <v>180</v>
      </c>
      <c r="AN15" s="312" t="s">
        <v>4</v>
      </c>
      <c r="AO15" s="485"/>
      <c r="AP15" s="411" t="s">
        <v>9</v>
      </c>
      <c r="AQ15" s="325" t="s">
        <v>10</v>
      </c>
      <c r="AR15" s="325" t="s">
        <v>11</v>
      </c>
      <c r="AS15" s="325" t="s">
        <v>12</v>
      </c>
      <c r="AT15" s="325" t="s">
        <v>180</v>
      </c>
      <c r="AU15" s="326" t="s">
        <v>4</v>
      </c>
      <c r="AV15" s="481"/>
      <c r="AW15" s="345"/>
      <c r="AX15" s="419" t="s">
        <v>9</v>
      </c>
      <c r="AY15" s="419" t="s">
        <v>10</v>
      </c>
      <c r="AZ15" s="419" t="s">
        <v>12</v>
      </c>
      <c r="BA15" s="380" t="s">
        <v>4</v>
      </c>
      <c r="BB15" s="419" t="s">
        <v>9</v>
      </c>
      <c r="BC15" s="419" t="s">
        <v>10</v>
      </c>
      <c r="BD15" s="419" t="s">
        <v>12</v>
      </c>
      <c r="BE15" s="419" t="s">
        <v>180</v>
      </c>
      <c r="BF15" s="380" t="s">
        <v>4</v>
      </c>
      <c r="BG15" s="419" t="s">
        <v>10</v>
      </c>
      <c r="BH15" s="419" t="s">
        <v>11</v>
      </c>
      <c r="BI15" s="419" t="s">
        <v>12</v>
      </c>
      <c r="BJ15" s="419" t="s">
        <v>180</v>
      </c>
      <c r="BK15" s="380" t="s">
        <v>4</v>
      </c>
      <c r="BL15" s="501"/>
      <c r="BM15" s="324" t="s">
        <v>9</v>
      </c>
      <c r="BN15" s="325" t="s">
        <v>10</v>
      </c>
      <c r="BO15" s="325" t="s">
        <v>11</v>
      </c>
      <c r="BP15" s="325" t="s">
        <v>12</v>
      </c>
      <c r="BQ15" s="325" t="s">
        <v>180</v>
      </c>
      <c r="BR15" s="326" t="s">
        <v>4</v>
      </c>
    </row>
    <row r="16" spans="2:71" ht="18" customHeight="1" x14ac:dyDescent="0.6">
      <c r="B16" s="478">
        <v>1903001</v>
      </c>
      <c r="C16" s="363" t="s">
        <v>294</v>
      </c>
      <c r="D16" s="214"/>
      <c r="E16" s="214"/>
      <c r="F16" s="214"/>
      <c r="G16" s="364">
        <f>SUM(D16:F16)</f>
        <v>0</v>
      </c>
      <c r="H16" s="214">
        <v>24478595860</v>
      </c>
      <c r="I16" s="214">
        <v>2846917211</v>
      </c>
      <c r="J16" s="186">
        <v>19798546816</v>
      </c>
      <c r="K16" s="186">
        <v>4174486929</v>
      </c>
      <c r="L16" s="364">
        <f>SUM(H16:K16)</f>
        <v>51298546816</v>
      </c>
      <c r="M16" s="214">
        <v>5200000000</v>
      </c>
      <c r="N16" s="358"/>
      <c r="O16" s="214"/>
      <c r="P16" s="367"/>
      <c r="Q16" s="364">
        <f>SUM(M16:P16)</f>
        <v>5200000000</v>
      </c>
      <c r="R16" s="366">
        <f>SUM(G16,L16,Q16)</f>
        <v>56498546816</v>
      </c>
      <c r="S16" s="368">
        <f>SUM(D16,H16)</f>
        <v>24478595860</v>
      </c>
      <c r="T16" s="367">
        <f>SUM(E16,I16,M16)</f>
        <v>8046917211</v>
      </c>
      <c r="U16" s="367">
        <f>SUM(N16)</f>
        <v>0</v>
      </c>
      <c r="V16" s="367">
        <f>SUM(F16,J16,O16)</f>
        <v>19798546816</v>
      </c>
      <c r="W16" s="367">
        <f>SUM(K16,P16)</f>
        <v>4174486929</v>
      </c>
      <c r="X16" s="329">
        <f>SUM(S16:W16)</f>
        <v>56498546816</v>
      </c>
      <c r="Y16" s="502">
        <v>1903001</v>
      </c>
      <c r="Z16" s="313"/>
      <c r="AA16" s="214"/>
      <c r="AB16" s="214"/>
      <c r="AC16" s="214"/>
      <c r="AD16" s="312">
        <f>SUM(AA16:AC16)</f>
        <v>0</v>
      </c>
      <c r="AE16" s="214">
        <v>24478595860</v>
      </c>
      <c r="AF16" s="214">
        <v>2846917211</v>
      </c>
      <c r="AG16" s="214"/>
      <c r="AH16" s="402">
        <v>4173937099</v>
      </c>
      <c r="AI16" s="312">
        <f>SUM(AE16:AH16)</f>
        <v>31499450170</v>
      </c>
      <c r="AJ16" s="214"/>
      <c r="AK16" s="307"/>
      <c r="AL16" s="214"/>
      <c r="AM16" s="214"/>
      <c r="AN16" s="312">
        <f>SUM(AJ16:AM16)</f>
        <v>0</v>
      </c>
      <c r="AO16" s="312">
        <f>SUM(AD16,AI16,AN16)</f>
        <v>31499450170</v>
      </c>
      <c r="AP16" s="386">
        <f>SUM(AA16,AE16)</f>
        <v>24478595860</v>
      </c>
      <c r="AQ16" s="385">
        <f>SUM(AB16,AF16,AJ16)</f>
        <v>2846917211</v>
      </c>
      <c r="AR16" s="385">
        <f>SUM(AK16)</f>
        <v>0</v>
      </c>
      <c r="AS16" s="385">
        <f>SUM(AC16,AG16,AL16)</f>
        <v>0</v>
      </c>
      <c r="AT16" s="385">
        <f>SUM(AH16,AM16)</f>
        <v>4173937099</v>
      </c>
      <c r="AU16" s="329">
        <f>SUM(AP16:AT16)</f>
        <v>31499450170</v>
      </c>
      <c r="AV16" s="502">
        <v>1903001</v>
      </c>
      <c r="AW16" s="346" t="s">
        <v>294</v>
      </c>
      <c r="AX16" s="186">
        <f>D16-AA16</f>
        <v>0</v>
      </c>
      <c r="AY16" s="186">
        <f t="shared" ref="AY16:AY17" si="24">E16-AB16</f>
        <v>0</v>
      </c>
      <c r="AZ16" s="186">
        <f t="shared" ref="AZ16:AZ17" si="25">F16-AC16</f>
        <v>0</v>
      </c>
      <c r="BA16" s="380">
        <f>SUM(AX16:AZ16)</f>
        <v>0</v>
      </c>
      <c r="BB16" s="186">
        <f>H16-AE16</f>
        <v>0</v>
      </c>
      <c r="BC16" s="186">
        <f t="shared" ref="BC16:BC17" si="26">I16-AF16</f>
        <v>0</v>
      </c>
      <c r="BD16" s="186">
        <f t="shared" ref="BD16:BD17" si="27">J16-AG16</f>
        <v>19798546816</v>
      </c>
      <c r="BE16" s="186">
        <f t="shared" ref="BE16:BE17" si="28">K16-AH16</f>
        <v>549830</v>
      </c>
      <c r="BF16" s="380">
        <f>SUM(BB16:BE16)</f>
        <v>19799096646</v>
      </c>
      <c r="BG16" s="186">
        <f>M16-AJ16</f>
        <v>5200000000</v>
      </c>
      <c r="BH16" s="186">
        <f t="shared" ref="BH16:BH17" si="29">N16-AK16</f>
        <v>0</v>
      </c>
      <c r="BI16" s="186">
        <f t="shared" ref="BI16:BI17" si="30">O16-AL16</f>
        <v>0</v>
      </c>
      <c r="BJ16" s="186">
        <f t="shared" ref="BJ16:BJ17" si="31">P16-AM16</f>
        <v>0</v>
      </c>
      <c r="BK16" s="380">
        <f>SUM(BG16:BJ16)</f>
        <v>5200000000</v>
      </c>
      <c r="BL16" s="381">
        <f>SUM(BA16,BF16,BK16)</f>
        <v>24999096646</v>
      </c>
      <c r="BM16" s="327">
        <f>SUM(AX16,BB16)</f>
        <v>0</v>
      </c>
      <c r="BN16" s="385">
        <f>SUM(AY16,BC16,BG16)</f>
        <v>5200000000</v>
      </c>
      <c r="BO16" s="385">
        <f>SUM(BH16)</f>
        <v>0</v>
      </c>
      <c r="BP16" s="385">
        <f>SUM(AZ16,BD16,BI16)</f>
        <v>19798546816</v>
      </c>
      <c r="BQ16" s="385">
        <f>SUM(BE16,BJ16)</f>
        <v>549830</v>
      </c>
      <c r="BR16" s="329">
        <f>SUM(BM16:BQ16)</f>
        <v>24999096646</v>
      </c>
      <c r="BS16" s="432" t="s">
        <v>436</v>
      </c>
    </row>
    <row r="17" spans="2:71" ht="18" customHeight="1" x14ac:dyDescent="0.2">
      <c r="B17" s="478"/>
      <c r="C17" s="363" t="s">
        <v>295</v>
      </c>
      <c r="D17" s="214"/>
      <c r="E17" s="214"/>
      <c r="F17" s="214"/>
      <c r="G17" s="364">
        <f>SUM(D17:F17)</f>
        <v>0</v>
      </c>
      <c r="H17" s="214"/>
      <c r="I17" s="214"/>
      <c r="J17" s="186"/>
      <c r="K17" s="375"/>
      <c r="L17" s="364">
        <f>SUM(H17:K17)</f>
        <v>0</v>
      </c>
      <c r="M17" s="215"/>
      <c r="N17" s="358"/>
      <c r="O17" s="215"/>
      <c r="P17" s="215"/>
      <c r="Q17" s="364">
        <f>SUM(M17:P17)</f>
        <v>0</v>
      </c>
      <c r="R17" s="366">
        <f>SUM(G17,L17,Q17)</f>
        <v>0</v>
      </c>
      <c r="S17" s="368">
        <f>SUM(D17,H17)</f>
        <v>0</v>
      </c>
      <c r="T17" s="367">
        <f>SUM(E17,I17,M17)</f>
        <v>0</v>
      </c>
      <c r="U17" s="367">
        <f>SUM(N17)</f>
        <v>0</v>
      </c>
      <c r="V17" s="367">
        <f>SUM(F17,J17,O17)</f>
        <v>0</v>
      </c>
      <c r="W17" s="367">
        <f>SUM(K17,P17)</f>
        <v>0</v>
      </c>
      <c r="X17" s="329">
        <f>SUM(S17:W17)</f>
        <v>0</v>
      </c>
      <c r="Y17" s="502"/>
      <c r="Z17" s="313"/>
      <c r="AA17" s="214"/>
      <c r="AB17" s="214"/>
      <c r="AC17" s="214"/>
      <c r="AD17" s="312">
        <f>SUM(AA17:AC17)</f>
        <v>0</v>
      </c>
      <c r="AE17" s="214"/>
      <c r="AF17" s="214"/>
      <c r="AG17" s="214"/>
      <c r="AH17" s="307"/>
      <c r="AI17" s="312">
        <f>SUM(AE17:AH17)</f>
        <v>0</v>
      </c>
      <c r="AJ17" s="215"/>
      <c r="AK17" s="307"/>
      <c r="AL17" s="215"/>
      <c r="AM17" s="215"/>
      <c r="AN17" s="312">
        <f>SUM(AJ17:AM17)</f>
        <v>0</v>
      </c>
      <c r="AO17" s="312">
        <f>SUM(AD17,AI17,AN17)</f>
        <v>0</v>
      </c>
      <c r="AP17" s="386">
        <f>SUM(AA17,AE17)</f>
        <v>0</v>
      </c>
      <c r="AQ17" s="385">
        <f>SUM(AB17,AF17,AJ17)</f>
        <v>0</v>
      </c>
      <c r="AR17" s="385">
        <f>SUM(AK17)</f>
        <v>0</v>
      </c>
      <c r="AS17" s="385">
        <f>SUM(AC17,AG17,AL17)</f>
        <v>0</v>
      </c>
      <c r="AT17" s="385"/>
      <c r="AU17" s="329">
        <f>SUM(AP17:AT17)</f>
        <v>0</v>
      </c>
      <c r="AV17" s="502"/>
      <c r="AW17" s="346" t="s">
        <v>295</v>
      </c>
      <c r="AX17" s="186">
        <f>D17-AA17</f>
        <v>0</v>
      </c>
      <c r="AY17" s="186">
        <f t="shared" si="24"/>
        <v>0</v>
      </c>
      <c r="AZ17" s="186">
        <f t="shared" si="25"/>
        <v>0</v>
      </c>
      <c r="BA17" s="380">
        <f>SUM(AX17:AZ17)</f>
        <v>0</v>
      </c>
      <c r="BB17" s="186">
        <f>H17-AE17</f>
        <v>0</v>
      </c>
      <c r="BC17" s="186">
        <f t="shared" si="26"/>
        <v>0</v>
      </c>
      <c r="BD17" s="186">
        <f t="shared" si="27"/>
        <v>0</v>
      </c>
      <c r="BE17" s="186">
        <f t="shared" si="28"/>
        <v>0</v>
      </c>
      <c r="BF17" s="380">
        <f>SUM(BB17:BE17)</f>
        <v>0</v>
      </c>
      <c r="BG17" s="186">
        <f>M17-AJ17</f>
        <v>0</v>
      </c>
      <c r="BH17" s="186">
        <f t="shared" si="29"/>
        <v>0</v>
      </c>
      <c r="BI17" s="186">
        <f t="shared" si="30"/>
        <v>0</v>
      </c>
      <c r="BJ17" s="186">
        <f t="shared" si="31"/>
        <v>0</v>
      </c>
      <c r="BK17" s="380">
        <f>SUM(BG17:BJ17)</f>
        <v>0</v>
      </c>
      <c r="BL17" s="381">
        <f>SUM(BA17,BF17,BK17)</f>
        <v>0</v>
      </c>
      <c r="BM17" s="327">
        <f>SUM(AX17,BB17)</f>
        <v>0</v>
      </c>
      <c r="BN17" s="385">
        <f>SUM(AY17,BC17,BG17)</f>
        <v>0</v>
      </c>
      <c r="BO17" s="385">
        <f>SUM(BH17)</f>
        <v>0</v>
      </c>
      <c r="BP17" s="385">
        <f>SUM(AZ17,BD17,BI17)</f>
        <v>0</v>
      </c>
      <c r="BQ17" s="385">
        <f>SUM(BE17,BJ17)</f>
        <v>0</v>
      </c>
      <c r="BR17" s="329">
        <f>SUM(BM17:BQ17)</f>
        <v>0</v>
      </c>
    </row>
    <row r="18" spans="2:71" ht="18" customHeight="1" x14ac:dyDescent="0.2">
      <c r="B18" s="478"/>
      <c r="C18" s="410"/>
      <c r="D18" s="195">
        <f>SUM(D16:D17)</f>
        <v>0</v>
      </c>
      <c r="E18" s="195">
        <f t="shared" ref="E18:X18" si="32">SUM(E16:E17)</f>
        <v>0</v>
      </c>
      <c r="F18" s="195">
        <f t="shared" si="32"/>
        <v>0</v>
      </c>
      <c r="G18" s="195">
        <f t="shared" si="32"/>
        <v>0</v>
      </c>
      <c r="H18" s="195">
        <f t="shared" si="32"/>
        <v>24478595860</v>
      </c>
      <c r="I18" s="195">
        <f t="shared" si="32"/>
        <v>2846917211</v>
      </c>
      <c r="J18" s="194">
        <f t="shared" si="32"/>
        <v>19798546816</v>
      </c>
      <c r="K18" s="194">
        <f>SUM(K16:K17)</f>
        <v>4174486929</v>
      </c>
      <c r="L18" s="195">
        <f t="shared" si="32"/>
        <v>51298546816</v>
      </c>
      <c r="M18" s="195">
        <f t="shared" si="32"/>
        <v>5200000000</v>
      </c>
      <c r="N18" s="195">
        <f t="shared" si="32"/>
        <v>0</v>
      </c>
      <c r="O18" s="195">
        <f t="shared" si="32"/>
        <v>0</v>
      </c>
      <c r="P18" s="195">
        <f t="shared" si="32"/>
        <v>0</v>
      </c>
      <c r="Q18" s="195">
        <f t="shared" si="32"/>
        <v>5200000000</v>
      </c>
      <c r="R18" s="196">
        <f t="shared" si="32"/>
        <v>56498546816</v>
      </c>
      <c r="S18" s="372">
        <f t="shared" si="32"/>
        <v>24478595860</v>
      </c>
      <c r="T18" s="195">
        <f t="shared" si="32"/>
        <v>8046917211</v>
      </c>
      <c r="U18" s="195">
        <f t="shared" si="32"/>
        <v>0</v>
      </c>
      <c r="V18" s="195">
        <f t="shared" si="32"/>
        <v>19798546816</v>
      </c>
      <c r="W18" s="195">
        <f t="shared" si="32"/>
        <v>4174486929</v>
      </c>
      <c r="X18" s="196">
        <f t="shared" si="32"/>
        <v>56498546816</v>
      </c>
      <c r="Y18" s="502"/>
      <c r="Z18" s="313"/>
      <c r="AA18" s="195">
        <f>SUM(AA16:AA17)</f>
        <v>0</v>
      </c>
      <c r="AB18" s="195">
        <f t="shared" ref="AB18:AU18" si="33">SUM(AB16:AB17)</f>
        <v>0</v>
      </c>
      <c r="AC18" s="195">
        <f t="shared" si="33"/>
        <v>0</v>
      </c>
      <c r="AD18" s="195">
        <f t="shared" si="33"/>
        <v>0</v>
      </c>
      <c r="AE18" s="195">
        <f t="shared" si="33"/>
        <v>24478595860</v>
      </c>
      <c r="AF18" s="195">
        <f t="shared" si="33"/>
        <v>2846917211</v>
      </c>
      <c r="AG18" s="195">
        <f t="shared" si="33"/>
        <v>0</v>
      </c>
      <c r="AH18" s="195">
        <f t="shared" si="33"/>
        <v>4173937099</v>
      </c>
      <c r="AI18" s="195">
        <f t="shared" si="33"/>
        <v>31499450170</v>
      </c>
      <c r="AJ18" s="195">
        <f t="shared" si="33"/>
        <v>0</v>
      </c>
      <c r="AK18" s="195">
        <f t="shared" si="33"/>
        <v>0</v>
      </c>
      <c r="AL18" s="195">
        <f t="shared" si="33"/>
        <v>0</v>
      </c>
      <c r="AM18" s="195">
        <f t="shared" si="33"/>
        <v>0</v>
      </c>
      <c r="AN18" s="195">
        <f t="shared" si="33"/>
        <v>0</v>
      </c>
      <c r="AO18" s="195">
        <f t="shared" si="33"/>
        <v>31499450170</v>
      </c>
      <c r="AP18" s="390">
        <f t="shared" si="33"/>
        <v>24478595860</v>
      </c>
      <c r="AQ18" s="195">
        <f t="shared" si="33"/>
        <v>2846917211</v>
      </c>
      <c r="AR18" s="195">
        <f t="shared" si="33"/>
        <v>0</v>
      </c>
      <c r="AS18" s="195">
        <f t="shared" si="33"/>
        <v>0</v>
      </c>
      <c r="AT18" s="195">
        <f t="shared" si="33"/>
        <v>4173937099</v>
      </c>
      <c r="AU18" s="196">
        <f t="shared" si="33"/>
        <v>31499450170</v>
      </c>
      <c r="AV18" s="502"/>
      <c r="AW18" s="348"/>
      <c r="AX18" s="194">
        <f>SUM(AX16:AX17)</f>
        <v>0</v>
      </c>
      <c r="AY18" s="194">
        <f t="shared" ref="AY18:BA18" si="34">SUM(AY16:AY17)</f>
        <v>0</v>
      </c>
      <c r="AZ18" s="194">
        <f t="shared" si="34"/>
        <v>0</v>
      </c>
      <c r="BA18" s="194">
        <f t="shared" si="34"/>
        <v>0</v>
      </c>
      <c r="BB18" s="194">
        <f>SUM(BB16:BB17)</f>
        <v>0</v>
      </c>
      <c r="BC18" s="194">
        <f t="shared" ref="BC18:BF18" si="35">SUM(BC16:BC17)</f>
        <v>0</v>
      </c>
      <c r="BD18" s="194">
        <f t="shared" si="35"/>
        <v>19798546816</v>
      </c>
      <c r="BE18" s="194">
        <f t="shared" si="35"/>
        <v>549830</v>
      </c>
      <c r="BF18" s="194">
        <f t="shared" si="35"/>
        <v>19799096646</v>
      </c>
      <c r="BG18" s="194">
        <f>SUM(BG16:BG17)</f>
        <v>5200000000</v>
      </c>
      <c r="BH18" s="194">
        <f t="shared" ref="BH18:BQ18" si="36">SUM(BH16:BH17)</f>
        <v>0</v>
      </c>
      <c r="BI18" s="194">
        <f t="shared" si="36"/>
        <v>0</v>
      </c>
      <c r="BJ18" s="194">
        <f t="shared" si="36"/>
        <v>0</v>
      </c>
      <c r="BK18" s="194">
        <f t="shared" si="36"/>
        <v>5200000000</v>
      </c>
      <c r="BL18" s="349">
        <f t="shared" si="36"/>
        <v>24999096646</v>
      </c>
      <c r="BM18" s="197">
        <f t="shared" si="36"/>
        <v>0</v>
      </c>
      <c r="BN18" s="197">
        <f t="shared" si="36"/>
        <v>5200000000</v>
      </c>
      <c r="BO18" s="197">
        <f t="shared" si="36"/>
        <v>0</v>
      </c>
      <c r="BP18" s="197">
        <f t="shared" si="36"/>
        <v>19798546816</v>
      </c>
      <c r="BQ18" s="197">
        <f t="shared" si="36"/>
        <v>549830</v>
      </c>
      <c r="BR18" s="197">
        <f>SUM(BR16:BR17)</f>
        <v>24999096646</v>
      </c>
    </row>
    <row r="19" spans="2:71" ht="18" customHeight="1" x14ac:dyDescent="0.2">
      <c r="B19" s="365">
        <v>1904004</v>
      </c>
      <c r="C19" s="363" t="s">
        <v>294</v>
      </c>
      <c r="D19" s="358"/>
      <c r="E19" s="358"/>
      <c r="F19" s="358"/>
      <c r="G19" s="364">
        <f>SUM(D19:F19)</f>
        <v>0</v>
      </c>
      <c r="H19" s="358"/>
      <c r="I19" s="358"/>
      <c r="J19" s="375"/>
      <c r="K19" s="375"/>
      <c r="L19" s="364">
        <f>SUM(H19:K19)</f>
        <v>0</v>
      </c>
      <c r="M19" s="358"/>
      <c r="N19" s="358"/>
      <c r="O19" s="358"/>
      <c r="P19" s="358"/>
      <c r="Q19" s="364">
        <f>SUM(M19:P19)</f>
        <v>0</v>
      </c>
      <c r="R19" s="366">
        <f>SUM(G19,L19,Q19)</f>
        <v>0</v>
      </c>
      <c r="S19" s="368">
        <f>SUM(D19,H19)</f>
        <v>0</v>
      </c>
      <c r="T19" s="367">
        <f>SUM(E19,I19,M19)</f>
        <v>0</v>
      </c>
      <c r="U19" s="367">
        <f>SUM(N19)</f>
        <v>0</v>
      </c>
      <c r="V19" s="367">
        <f>SUM(F19,J19,O19)</f>
        <v>0</v>
      </c>
      <c r="W19" s="367">
        <f>SUM(K19,P19)</f>
        <v>0</v>
      </c>
      <c r="X19" s="329">
        <f>SUM(S19:W19)</f>
        <v>0</v>
      </c>
      <c r="Y19" s="313">
        <v>1904004</v>
      </c>
      <c r="Z19" s="313"/>
      <c r="AA19" s="307"/>
      <c r="AB19" s="307"/>
      <c r="AC19" s="307"/>
      <c r="AD19" s="312">
        <f>SUM(AA19:AC19)</f>
        <v>0</v>
      </c>
      <c r="AE19" s="307"/>
      <c r="AF19" s="307"/>
      <c r="AG19" s="307"/>
      <c r="AH19" s="307"/>
      <c r="AI19" s="312">
        <f>SUM(AE19:AH19)</f>
        <v>0</v>
      </c>
      <c r="AJ19" s="307"/>
      <c r="AK19" s="307"/>
      <c r="AL19" s="307"/>
      <c r="AM19" s="307"/>
      <c r="AN19" s="312">
        <f>SUM(AJ19:AM19)</f>
        <v>0</v>
      </c>
      <c r="AO19" s="312">
        <f>SUM(AD19,AI19,AN19)</f>
        <v>0</v>
      </c>
      <c r="AP19" s="386">
        <f>SUM(AA19,AE19)</f>
        <v>0</v>
      </c>
      <c r="AQ19" s="385">
        <f>SUM(AB19,AF19,AJ19)</f>
        <v>0</v>
      </c>
      <c r="AR19" s="385">
        <f>SUM(AK19)</f>
        <v>0</v>
      </c>
      <c r="AS19" s="385">
        <f>SUM(AC19,AG19,AL19)</f>
        <v>0</v>
      </c>
      <c r="AT19" s="385">
        <f>SUM(AH19,AM19)</f>
        <v>0</v>
      </c>
      <c r="AU19" s="329">
        <f>SUM(AP19:AT19)</f>
        <v>0</v>
      </c>
      <c r="AV19" s="313">
        <v>1904004</v>
      </c>
      <c r="AW19" s="346" t="s">
        <v>294</v>
      </c>
      <c r="AX19" s="186">
        <f>D19-AA19</f>
        <v>0</v>
      </c>
      <c r="AY19" s="186">
        <f t="shared" ref="AY19:AY20" si="37">E19-AB19</f>
        <v>0</v>
      </c>
      <c r="AZ19" s="186">
        <f t="shared" ref="AZ19:AZ20" si="38">F19-AC19</f>
        <v>0</v>
      </c>
      <c r="BA19" s="380">
        <f>SUM(AX19:AZ19)</f>
        <v>0</v>
      </c>
      <c r="BB19" s="186">
        <f>H19-AE19</f>
        <v>0</v>
      </c>
      <c r="BC19" s="186">
        <f t="shared" ref="BC19:BC20" si="39">I19-AF19</f>
        <v>0</v>
      </c>
      <c r="BD19" s="186">
        <f t="shared" ref="BD19:BD20" si="40">J19-AG19</f>
        <v>0</v>
      </c>
      <c r="BE19" s="186">
        <f t="shared" ref="BE19:BE20" si="41">K19-AH19</f>
        <v>0</v>
      </c>
      <c r="BF19" s="380">
        <f>SUM(BB19:BE19)</f>
        <v>0</v>
      </c>
      <c r="BG19" s="186">
        <f>M19-AJ19</f>
        <v>0</v>
      </c>
      <c r="BH19" s="186">
        <f t="shared" ref="BH19:BH20" si="42">N19-AK19</f>
        <v>0</v>
      </c>
      <c r="BI19" s="186">
        <f t="shared" ref="BI19:BI20" si="43">O19-AL19</f>
        <v>0</v>
      </c>
      <c r="BJ19" s="186">
        <f t="shared" ref="BJ19:BJ20" si="44">P19-AM19</f>
        <v>0</v>
      </c>
      <c r="BK19" s="380">
        <f>SUM(BG19:BJ19)</f>
        <v>0</v>
      </c>
      <c r="BL19" s="381">
        <f>SUM(BA19,BF19,BK19)</f>
        <v>0</v>
      </c>
      <c r="BM19" s="327">
        <f>SUM(AX19,BB19)</f>
        <v>0</v>
      </c>
      <c r="BN19" s="385">
        <f>SUM(AY19,BC19,BG19)</f>
        <v>0</v>
      </c>
      <c r="BO19" s="385">
        <f>SUM(BH19)</f>
        <v>0</v>
      </c>
      <c r="BP19" s="385">
        <f>SUM(AZ19,BD19,BI19)</f>
        <v>0</v>
      </c>
      <c r="BQ19" s="385">
        <f>SUM(BE19,BJ19)</f>
        <v>0</v>
      </c>
      <c r="BR19" s="329">
        <f>SUM(BM19:BQ19)</f>
        <v>0</v>
      </c>
    </row>
    <row r="20" spans="2:71" ht="18" customHeight="1" x14ac:dyDescent="0.2">
      <c r="B20" s="365">
        <v>1002115</v>
      </c>
      <c r="C20" s="363" t="s">
        <v>294</v>
      </c>
      <c r="D20" s="214"/>
      <c r="E20" s="214"/>
      <c r="F20" s="214"/>
      <c r="G20" s="364">
        <f>SUM(D20:F20)</f>
        <v>0</v>
      </c>
      <c r="H20" s="214"/>
      <c r="I20" s="214"/>
      <c r="J20" s="186"/>
      <c r="K20" s="375"/>
      <c r="L20" s="364">
        <f>SUM(H20:K20)</f>
        <v>0</v>
      </c>
      <c r="M20" s="215"/>
      <c r="N20" s="358"/>
      <c r="O20" s="215"/>
      <c r="P20" s="215"/>
      <c r="Q20" s="364">
        <f>SUM(M20:P20)</f>
        <v>0</v>
      </c>
      <c r="R20" s="366">
        <f>SUM(G20,L20,Q20)</f>
        <v>0</v>
      </c>
      <c r="S20" s="368">
        <f>SUM(D20,H20)</f>
        <v>0</v>
      </c>
      <c r="T20" s="367">
        <f>SUM(E20,I20,M20)</f>
        <v>0</v>
      </c>
      <c r="U20" s="367">
        <f>SUM(N20)</f>
        <v>0</v>
      </c>
      <c r="V20" s="367">
        <f>SUM(F20,J20,O20)</f>
        <v>0</v>
      </c>
      <c r="W20" s="367">
        <f>SUM(K20,P20)</f>
        <v>0</v>
      </c>
      <c r="X20" s="329">
        <f>SUM(S20:W20)</f>
        <v>0</v>
      </c>
      <c r="Y20" s="313">
        <v>1002115</v>
      </c>
      <c r="Z20" s="313"/>
      <c r="AA20" s="214"/>
      <c r="AB20" s="214"/>
      <c r="AC20" s="214"/>
      <c r="AD20" s="312">
        <f>SUM(AA20:AC20)</f>
        <v>0</v>
      </c>
      <c r="AE20" s="214"/>
      <c r="AF20" s="214"/>
      <c r="AG20" s="214"/>
      <c r="AH20" s="307"/>
      <c r="AI20" s="312">
        <f>SUM(AE20:AH20)</f>
        <v>0</v>
      </c>
      <c r="AJ20" s="215"/>
      <c r="AK20" s="307"/>
      <c r="AL20" s="215"/>
      <c r="AM20" s="215"/>
      <c r="AN20" s="312">
        <f>SUM(AJ20:AM20)</f>
        <v>0</v>
      </c>
      <c r="AO20" s="312">
        <f>SUM(AD20,AI20,AN20)</f>
        <v>0</v>
      </c>
      <c r="AP20" s="386">
        <f>SUM(AA20,AE20)</f>
        <v>0</v>
      </c>
      <c r="AQ20" s="385">
        <f>SUM(AB20,AF20,AJ20)</f>
        <v>0</v>
      </c>
      <c r="AR20" s="385">
        <f>SUM(AK20)</f>
        <v>0</v>
      </c>
      <c r="AS20" s="385">
        <f>SUM(AC20,AG20,AL20)</f>
        <v>0</v>
      </c>
      <c r="AT20" s="385">
        <f>SUM(AH20,AM20)</f>
        <v>0</v>
      </c>
      <c r="AU20" s="329">
        <f>SUM(AP20:AT20)</f>
        <v>0</v>
      </c>
      <c r="AV20" s="313">
        <v>1002115</v>
      </c>
      <c r="AW20" s="346" t="s">
        <v>294</v>
      </c>
      <c r="AX20" s="186">
        <f>D20-AA20</f>
        <v>0</v>
      </c>
      <c r="AY20" s="186">
        <f t="shared" si="37"/>
        <v>0</v>
      </c>
      <c r="AZ20" s="186">
        <f t="shared" si="38"/>
        <v>0</v>
      </c>
      <c r="BA20" s="380">
        <f>SUM(AX20:AZ20)</f>
        <v>0</v>
      </c>
      <c r="BB20" s="186">
        <f>H20-AE20</f>
        <v>0</v>
      </c>
      <c r="BC20" s="186">
        <f t="shared" si="39"/>
        <v>0</v>
      </c>
      <c r="BD20" s="186">
        <f t="shared" si="40"/>
        <v>0</v>
      </c>
      <c r="BE20" s="186">
        <f t="shared" si="41"/>
        <v>0</v>
      </c>
      <c r="BF20" s="380">
        <f>SUM(BB20:BE20)</f>
        <v>0</v>
      </c>
      <c r="BG20" s="186">
        <f>M20-AJ20</f>
        <v>0</v>
      </c>
      <c r="BH20" s="186">
        <f t="shared" si="42"/>
        <v>0</v>
      </c>
      <c r="BI20" s="186">
        <f t="shared" si="43"/>
        <v>0</v>
      </c>
      <c r="BJ20" s="186">
        <f t="shared" si="44"/>
        <v>0</v>
      </c>
      <c r="BK20" s="380">
        <f>SUM(BG20:BJ20)</f>
        <v>0</v>
      </c>
      <c r="BL20" s="381">
        <f>SUM(BA20,BF20,BK20)</f>
        <v>0</v>
      </c>
      <c r="BM20" s="327">
        <f>SUM(AX20,BB20)</f>
        <v>0</v>
      </c>
      <c r="BN20" s="385">
        <f>SUM(AY20,BC20,BG20)</f>
        <v>0</v>
      </c>
      <c r="BO20" s="385">
        <f>SUM(BH20)</f>
        <v>0</v>
      </c>
      <c r="BP20" s="385">
        <f>SUM(AZ20,BD20,BI20)</f>
        <v>0</v>
      </c>
      <c r="BQ20" s="385">
        <f>SUM(BE20,BJ20)</f>
        <v>0</v>
      </c>
      <c r="BR20" s="329">
        <f>SUM(BM20:BQ20)</f>
        <v>0</v>
      </c>
    </row>
    <row r="21" spans="2:71" ht="18" customHeight="1" x14ac:dyDescent="0.2">
      <c r="B21" s="486" t="s">
        <v>278</v>
      </c>
      <c r="C21" s="503"/>
      <c r="D21" s="364">
        <f t="shared" ref="D21:R21" si="45">SUM(D19:D20)</f>
        <v>0</v>
      </c>
      <c r="E21" s="364">
        <f t="shared" si="45"/>
        <v>0</v>
      </c>
      <c r="F21" s="364">
        <f t="shared" si="45"/>
        <v>0</v>
      </c>
      <c r="G21" s="364">
        <f t="shared" si="45"/>
        <v>0</v>
      </c>
      <c r="H21" s="364">
        <f t="shared" si="45"/>
        <v>0</v>
      </c>
      <c r="I21" s="364">
        <f t="shared" si="45"/>
        <v>0</v>
      </c>
      <c r="J21" s="378">
        <f t="shared" si="45"/>
        <v>0</v>
      </c>
      <c r="K21" s="378">
        <f t="shared" si="45"/>
        <v>0</v>
      </c>
      <c r="L21" s="364">
        <f t="shared" si="45"/>
        <v>0</v>
      </c>
      <c r="M21" s="364">
        <f t="shared" si="45"/>
        <v>0</v>
      </c>
      <c r="N21" s="364">
        <f t="shared" si="45"/>
        <v>0</v>
      </c>
      <c r="O21" s="364">
        <f t="shared" si="45"/>
        <v>0</v>
      </c>
      <c r="P21" s="364">
        <f t="shared" si="45"/>
        <v>0</v>
      </c>
      <c r="Q21" s="364">
        <f t="shared" si="45"/>
        <v>0</v>
      </c>
      <c r="R21" s="366">
        <f t="shared" si="45"/>
        <v>0</v>
      </c>
      <c r="S21" s="400">
        <f t="shared" ref="S21:X21" si="46">SUM(S18:S20)</f>
        <v>24478595860</v>
      </c>
      <c r="T21" s="364">
        <f t="shared" si="46"/>
        <v>8046917211</v>
      </c>
      <c r="U21" s="364">
        <f t="shared" si="46"/>
        <v>0</v>
      </c>
      <c r="V21" s="364">
        <f t="shared" si="46"/>
        <v>19798546816</v>
      </c>
      <c r="W21" s="364">
        <f t="shared" si="46"/>
        <v>4174486929</v>
      </c>
      <c r="X21" s="366">
        <f t="shared" si="46"/>
        <v>56498546816</v>
      </c>
      <c r="Y21" s="503" t="s">
        <v>278</v>
      </c>
      <c r="Z21" s="311"/>
      <c r="AA21" s="312">
        <f t="shared" ref="AA21:AO21" si="47">SUM(AA19:AA20)</f>
        <v>0</v>
      </c>
      <c r="AB21" s="312">
        <f t="shared" si="47"/>
        <v>0</v>
      </c>
      <c r="AC21" s="312">
        <f t="shared" si="47"/>
        <v>0</v>
      </c>
      <c r="AD21" s="312">
        <f t="shared" si="47"/>
        <v>0</v>
      </c>
      <c r="AE21" s="312">
        <f t="shared" si="47"/>
        <v>0</v>
      </c>
      <c r="AF21" s="312">
        <f t="shared" si="47"/>
        <v>0</v>
      </c>
      <c r="AG21" s="312">
        <f t="shared" si="47"/>
        <v>0</v>
      </c>
      <c r="AH21" s="312">
        <f t="shared" si="47"/>
        <v>0</v>
      </c>
      <c r="AI21" s="312">
        <f t="shared" si="47"/>
        <v>0</v>
      </c>
      <c r="AJ21" s="312">
        <f t="shared" si="47"/>
        <v>0</v>
      </c>
      <c r="AK21" s="312">
        <f t="shared" si="47"/>
        <v>0</v>
      </c>
      <c r="AL21" s="312">
        <f t="shared" si="47"/>
        <v>0</v>
      </c>
      <c r="AM21" s="312">
        <f t="shared" si="47"/>
        <v>0</v>
      </c>
      <c r="AN21" s="312">
        <f t="shared" si="47"/>
        <v>0</v>
      </c>
      <c r="AO21" s="312">
        <f t="shared" si="47"/>
        <v>0</v>
      </c>
      <c r="AP21" s="400">
        <f t="shared" ref="AP21:AU21" si="48">SUM(AP18:AP20)</f>
        <v>24478595860</v>
      </c>
      <c r="AQ21" s="388">
        <f t="shared" si="48"/>
        <v>2846917211</v>
      </c>
      <c r="AR21" s="388">
        <f t="shared" si="48"/>
        <v>0</v>
      </c>
      <c r="AS21" s="388">
        <f t="shared" si="48"/>
        <v>0</v>
      </c>
      <c r="AT21" s="388">
        <f t="shared" si="48"/>
        <v>4173937099</v>
      </c>
      <c r="AU21" s="389">
        <f t="shared" si="48"/>
        <v>31499450170</v>
      </c>
      <c r="AV21" s="503" t="s">
        <v>278</v>
      </c>
      <c r="AW21" s="493"/>
      <c r="AX21" s="380">
        <f>SUM(AX19:AX20,AX18)</f>
        <v>0</v>
      </c>
      <c r="AY21" s="380">
        <f t="shared" ref="AY21:BA21" si="49">SUM(AY19:AY20,AY18)</f>
        <v>0</v>
      </c>
      <c r="AZ21" s="380">
        <f t="shared" si="49"/>
        <v>0</v>
      </c>
      <c r="BA21" s="380">
        <f t="shared" si="49"/>
        <v>0</v>
      </c>
      <c r="BB21" s="380">
        <f t="shared" ref="BB21:BL21" si="50">SUM(BB18:BB20)</f>
        <v>0</v>
      </c>
      <c r="BC21" s="380">
        <f t="shared" si="50"/>
        <v>0</v>
      </c>
      <c r="BD21" s="380">
        <f t="shared" si="50"/>
        <v>19798546816</v>
      </c>
      <c r="BE21" s="380">
        <f t="shared" si="50"/>
        <v>549830</v>
      </c>
      <c r="BF21" s="380">
        <f t="shared" si="50"/>
        <v>19799096646</v>
      </c>
      <c r="BG21" s="380">
        <f t="shared" si="50"/>
        <v>5200000000</v>
      </c>
      <c r="BH21" s="380">
        <f t="shared" si="50"/>
        <v>0</v>
      </c>
      <c r="BI21" s="380">
        <f t="shared" si="50"/>
        <v>0</v>
      </c>
      <c r="BJ21" s="380">
        <f t="shared" si="50"/>
        <v>0</v>
      </c>
      <c r="BK21" s="380">
        <f t="shared" si="50"/>
        <v>5200000000</v>
      </c>
      <c r="BL21" s="381">
        <f t="shared" si="50"/>
        <v>24999096646</v>
      </c>
      <c r="BM21" s="536">
        <f t="shared" ref="BM21:BR21" si="51">SUM(BM18:BM20)</f>
        <v>0</v>
      </c>
      <c r="BN21" s="496">
        <f t="shared" si="51"/>
        <v>5200000000</v>
      </c>
      <c r="BO21" s="496">
        <f t="shared" si="51"/>
        <v>0</v>
      </c>
      <c r="BP21" s="496">
        <f t="shared" si="51"/>
        <v>19798546816</v>
      </c>
      <c r="BQ21" s="496">
        <f t="shared" si="51"/>
        <v>549830</v>
      </c>
      <c r="BR21" s="498">
        <f t="shared" si="51"/>
        <v>24999096646</v>
      </c>
      <c r="BS21" s="430"/>
    </row>
    <row r="22" spans="2:71" ht="18" customHeight="1" thickBot="1" x14ac:dyDescent="0.25">
      <c r="B22" s="487"/>
      <c r="C22" s="509"/>
      <c r="D22" s="488">
        <f>SUM(G21)</f>
        <v>0</v>
      </c>
      <c r="E22" s="488"/>
      <c r="F22" s="488"/>
      <c r="G22" s="488"/>
      <c r="H22" s="488">
        <f>SUM(L21,Q21)</f>
        <v>0</v>
      </c>
      <c r="I22" s="488"/>
      <c r="J22" s="488"/>
      <c r="K22" s="488"/>
      <c r="L22" s="488"/>
      <c r="M22" s="488"/>
      <c r="N22" s="488"/>
      <c r="O22" s="488"/>
      <c r="P22" s="488"/>
      <c r="Q22" s="488"/>
      <c r="R22" s="199">
        <f>SUM(D22:Q22)</f>
        <v>0</v>
      </c>
      <c r="S22" s="412"/>
      <c r="T22" s="201"/>
      <c r="U22" s="201"/>
      <c r="V22" s="201"/>
      <c r="W22" s="201"/>
      <c r="X22" s="202"/>
      <c r="Y22" s="503"/>
      <c r="Z22" s="311"/>
      <c r="AA22" s="504">
        <f>SUM(AD21)</f>
        <v>0</v>
      </c>
      <c r="AB22" s="504"/>
      <c r="AC22" s="504"/>
      <c r="AD22" s="504"/>
      <c r="AE22" s="504">
        <f>SUM(AI21,AN21)</f>
        <v>0</v>
      </c>
      <c r="AF22" s="504"/>
      <c r="AG22" s="504"/>
      <c r="AH22" s="504"/>
      <c r="AI22" s="504"/>
      <c r="AJ22" s="504"/>
      <c r="AK22" s="504"/>
      <c r="AL22" s="504"/>
      <c r="AM22" s="504"/>
      <c r="AN22" s="504"/>
      <c r="AO22" s="312">
        <f>SUM(AA22:AN22)</f>
        <v>0</v>
      </c>
      <c r="AP22" s="412"/>
      <c r="AQ22" s="201"/>
      <c r="AR22" s="201"/>
      <c r="AS22" s="201"/>
      <c r="AT22" s="201"/>
      <c r="AU22" s="202"/>
      <c r="AV22" s="503"/>
      <c r="AW22" s="494"/>
      <c r="AX22" s="492">
        <f>SUM(BA21)</f>
        <v>0</v>
      </c>
      <c r="AY22" s="492"/>
      <c r="AZ22" s="492"/>
      <c r="BA22" s="492"/>
      <c r="BB22" s="492">
        <f>SUM(BF21,BK21)</f>
        <v>24999096646</v>
      </c>
      <c r="BC22" s="492"/>
      <c r="BD22" s="492"/>
      <c r="BE22" s="492"/>
      <c r="BF22" s="492"/>
      <c r="BG22" s="492"/>
      <c r="BH22" s="492"/>
      <c r="BI22" s="492"/>
      <c r="BJ22" s="492"/>
      <c r="BK22" s="492"/>
      <c r="BL22" s="350">
        <f>SUM(AX22:BK22)</f>
        <v>24999096646</v>
      </c>
      <c r="BM22" s="537"/>
      <c r="BN22" s="497"/>
      <c r="BO22" s="497"/>
      <c r="BP22" s="497"/>
      <c r="BQ22" s="497"/>
      <c r="BR22" s="499"/>
      <c r="BS22" s="430"/>
    </row>
    <row r="23" spans="2:71" ht="18" customHeight="1" thickBot="1" x14ac:dyDescent="0.25">
      <c r="S23" s="341"/>
      <c r="T23" s="341"/>
      <c r="U23" s="341"/>
      <c r="V23" s="341"/>
      <c r="W23" s="341"/>
      <c r="X23" s="341"/>
      <c r="AP23" s="341"/>
      <c r="AQ23" s="341"/>
      <c r="AR23" s="341"/>
      <c r="AS23" s="341"/>
      <c r="AT23" s="341"/>
      <c r="AU23" s="341"/>
      <c r="BM23" s="341"/>
      <c r="BN23" s="341"/>
      <c r="BO23" s="341"/>
      <c r="BP23" s="341"/>
      <c r="BQ23" s="341"/>
      <c r="BR23" s="341"/>
    </row>
    <row r="24" spans="2:71" ht="18" customHeight="1" x14ac:dyDescent="0.2">
      <c r="B24" s="479" t="s">
        <v>406</v>
      </c>
      <c r="C24" s="243"/>
      <c r="D24" s="483" t="s">
        <v>273</v>
      </c>
      <c r="E24" s="483"/>
      <c r="F24" s="471"/>
      <c r="G24" s="471"/>
      <c r="H24" s="482" t="s">
        <v>274</v>
      </c>
      <c r="I24" s="483"/>
      <c r="J24" s="483"/>
      <c r="K24" s="483"/>
      <c r="L24" s="483"/>
      <c r="M24" s="483"/>
      <c r="N24" s="483"/>
      <c r="O24" s="483"/>
      <c r="P24" s="483"/>
      <c r="Q24" s="483"/>
      <c r="R24" s="484" t="s">
        <v>4</v>
      </c>
      <c r="S24" s="505"/>
      <c r="T24" s="467"/>
      <c r="U24" s="467"/>
      <c r="V24" s="467"/>
      <c r="W24" s="467"/>
      <c r="X24" s="468"/>
      <c r="Y24" s="479" t="s">
        <v>406</v>
      </c>
      <c r="Z24" s="342"/>
      <c r="AA24" s="483" t="s">
        <v>273</v>
      </c>
      <c r="AB24" s="483"/>
      <c r="AC24" s="471"/>
      <c r="AD24" s="471"/>
      <c r="AE24" s="482" t="s">
        <v>274</v>
      </c>
      <c r="AF24" s="483"/>
      <c r="AG24" s="483"/>
      <c r="AH24" s="483"/>
      <c r="AI24" s="483"/>
      <c r="AJ24" s="483"/>
      <c r="AK24" s="483"/>
      <c r="AL24" s="483"/>
      <c r="AM24" s="483"/>
      <c r="AN24" s="483"/>
      <c r="AO24" s="484" t="s">
        <v>4</v>
      </c>
      <c r="AP24" s="505"/>
      <c r="AQ24" s="467"/>
      <c r="AR24" s="467"/>
      <c r="AS24" s="467"/>
      <c r="AT24" s="467"/>
      <c r="AU24" s="468"/>
      <c r="AV24" s="479" t="s">
        <v>406</v>
      </c>
      <c r="AW24" s="344"/>
      <c r="AX24" s="491" t="s">
        <v>273</v>
      </c>
      <c r="AY24" s="491"/>
      <c r="AZ24" s="491"/>
      <c r="BA24" s="491"/>
      <c r="BB24" s="491" t="s">
        <v>274</v>
      </c>
      <c r="BC24" s="491"/>
      <c r="BD24" s="491"/>
      <c r="BE24" s="491"/>
      <c r="BF24" s="491"/>
      <c r="BG24" s="491"/>
      <c r="BH24" s="491"/>
      <c r="BI24" s="491"/>
      <c r="BJ24" s="491"/>
      <c r="BK24" s="491"/>
      <c r="BL24" s="500" t="s">
        <v>4</v>
      </c>
      <c r="BM24" s="467"/>
      <c r="BN24" s="467"/>
      <c r="BO24" s="467"/>
      <c r="BP24" s="467"/>
      <c r="BQ24" s="467"/>
      <c r="BR24" s="468"/>
    </row>
    <row r="25" spans="2:71" ht="18" customHeight="1" thickBot="1" x14ac:dyDescent="0.25">
      <c r="B25" s="480"/>
      <c r="C25" s="244"/>
      <c r="D25" s="472" t="s">
        <v>275</v>
      </c>
      <c r="E25" s="472"/>
      <c r="F25" s="473"/>
      <c r="G25" s="473"/>
      <c r="H25" s="474" t="s">
        <v>276</v>
      </c>
      <c r="I25" s="472"/>
      <c r="J25" s="472"/>
      <c r="K25" s="472"/>
      <c r="L25" s="472"/>
      <c r="M25" s="472" t="s">
        <v>277</v>
      </c>
      <c r="N25" s="472"/>
      <c r="O25" s="472"/>
      <c r="P25" s="472"/>
      <c r="Q25" s="472"/>
      <c r="R25" s="485"/>
      <c r="S25" s="506"/>
      <c r="T25" s="507"/>
      <c r="U25" s="507"/>
      <c r="V25" s="507"/>
      <c r="W25" s="507"/>
      <c r="X25" s="508"/>
      <c r="Y25" s="480"/>
      <c r="Z25" s="337"/>
      <c r="AA25" s="472" t="s">
        <v>275</v>
      </c>
      <c r="AB25" s="472"/>
      <c r="AC25" s="473"/>
      <c r="AD25" s="473"/>
      <c r="AE25" s="474" t="s">
        <v>276</v>
      </c>
      <c r="AF25" s="472"/>
      <c r="AG25" s="472"/>
      <c r="AH25" s="472"/>
      <c r="AI25" s="472"/>
      <c r="AJ25" s="472" t="s">
        <v>277</v>
      </c>
      <c r="AK25" s="472"/>
      <c r="AL25" s="472"/>
      <c r="AM25" s="472"/>
      <c r="AN25" s="472"/>
      <c r="AO25" s="485"/>
      <c r="AP25" s="506"/>
      <c r="AQ25" s="507"/>
      <c r="AR25" s="507"/>
      <c r="AS25" s="507"/>
      <c r="AT25" s="507"/>
      <c r="AU25" s="508"/>
      <c r="AV25" s="480"/>
      <c r="AW25" s="345"/>
      <c r="AX25" s="495" t="s">
        <v>275</v>
      </c>
      <c r="AY25" s="495"/>
      <c r="AZ25" s="495"/>
      <c r="BA25" s="495"/>
      <c r="BB25" s="495" t="s">
        <v>276</v>
      </c>
      <c r="BC25" s="495"/>
      <c r="BD25" s="495"/>
      <c r="BE25" s="495"/>
      <c r="BF25" s="495"/>
      <c r="BG25" s="495" t="s">
        <v>277</v>
      </c>
      <c r="BH25" s="495"/>
      <c r="BI25" s="495"/>
      <c r="BJ25" s="495"/>
      <c r="BK25" s="495"/>
      <c r="BL25" s="501"/>
      <c r="BM25" s="469"/>
      <c r="BN25" s="469"/>
      <c r="BO25" s="469"/>
      <c r="BP25" s="469"/>
      <c r="BQ25" s="469"/>
      <c r="BR25" s="470"/>
    </row>
    <row r="26" spans="2:71" ht="18" customHeight="1" x14ac:dyDescent="0.2">
      <c r="B26" s="481"/>
      <c r="C26" s="244"/>
      <c r="D26" s="358" t="s">
        <v>9</v>
      </c>
      <c r="E26" s="358" t="s">
        <v>10</v>
      </c>
      <c r="F26" s="358" t="s">
        <v>12</v>
      </c>
      <c r="G26" s="374" t="s">
        <v>4</v>
      </c>
      <c r="H26" s="362" t="s">
        <v>9</v>
      </c>
      <c r="I26" s="358" t="s">
        <v>10</v>
      </c>
      <c r="J26" s="358" t="s">
        <v>12</v>
      </c>
      <c r="K26" s="358" t="s">
        <v>180</v>
      </c>
      <c r="L26" s="364" t="s">
        <v>4</v>
      </c>
      <c r="M26" s="358" t="s">
        <v>10</v>
      </c>
      <c r="N26" s="358" t="s">
        <v>11</v>
      </c>
      <c r="O26" s="358" t="s">
        <v>12</v>
      </c>
      <c r="P26" s="358" t="s">
        <v>180</v>
      </c>
      <c r="Q26" s="364" t="s">
        <v>4</v>
      </c>
      <c r="R26" s="485"/>
      <c r="S26" s="324" t="s">
        <v>9</v>
      </c>
      <c r="T26" s="325" t="s">
        <v>10</v>
      </c>
      <c r="U26" s="325" t="s">
        <v>11</v>
      </c>
      <c r="V26" s="325" t="s">
        <v>12</v>
      </c>
      <c r="W26" s="325" t="s">
        <v>180</v>
      </c>
      <c r="X26" s="326" t="s">
        <v>4</v>
      </c>
      <c r="Y26" s="481"/>
      <c r="Z26" s="338"/>
      <c r="AA26" s="307" t="s">
        <v>9</v>
      </c>
      <c r="AB26" s="307" t="s">
        <v>10</v>
      </c>
      <c r="AC26" s="307" t="s">
        <v>12</v>
      </c>
      <c r="AD26" s="221" t="s">
        <v>4</v>
      </c>
      <c r="AE26" s="308" t="s">
        <v>9</v>
      </c>
      <c r="AF26" s="307" t="s">
        <v>10</v>
      </c>
      <c r="AG26" s="307" t="s">
        <v>12</v>
      </c>
      <c r="AH26" s="307" t="s">
        <v>180</v>
      </c>
      <c r="AI26" s="312" t="s">
        <v>4</v>
      </c>
      <c r="AJ26" s="307" t="s">
        <v>10</v>
      </c>
      <c r="AK26" s="307" t="s">
        <v>11</v>
      </c>
      <c r="AL26" s="307" t="s">
        <v>12</v>
      </c>
      <c r="AM26" s="307" t="s">
        <v>180</v>
      </c>
      <c r="AN26" s="312" t="s">
        <v>4</v>
      </c>
      <c r="AO26" s="485"/>
      <c r="AP26" s="324" t="s">
        <v>9</v>
      </c>
      <c r="AQ26" s="325" t="s">
        <v>10</v>
      </c>
      <c r="AR26" s="325" t="s">
        <v>11</v>
      </c>
      <c r="AS26" s="325" t="s">
        <v>12</v>
      </c>
      <c r="AT26" s="325" t="s">
        <v>180</v>
      </c>
      <c r="AU26" s="326" t="s">
        <v>4</v>
      </c>
      <c r="AV26" s="481"/>
      <c r="AW26" s="345"/>
      <c r="AX26" s="419" t="s">
        <v>9</v>
      </c>
      <c r="AY26" s="419" t="s">
        <v>10</v>
      </c>
      <c r="AZ26" s="419" t="s">
        <v>12</v>
      </c>
      <c r="BA26" s="380" t="s">
        <v>4</v>
      </c>
      <c r="BB26" s="419" t="s">
        <v>9</v>
      </c>
      <c r="BC26" s="419" t="s">
        <v>10</v>
      </c>
      <c r="BD26" s="419" t="s">
        <v>12</v>
      </c>
      <c r="BE26" s="419" t="s">
        <v>180</v>
      </c>
      <c r="BF26" s="380" t="s">
        <v>4</v>
      </c>
      <c r="BG26" s="419" t="s">
        <v>10</v>
      </c>
      <c r="BH26" s="419" t="s">
        <v>11</v>
      </c>
      <c r="BI26" s="419" t="s">
        <v>12</v>
      </c>
      <c r="BJ26" s="419" t="s">
        <v>180</v>
      </c>
      <c r="BK26" s="380" t="s">
        <v>4</v>
      </c>
      <c r="BL26" s="501"/>
      <c r="BM26" s="324" t="s">
        <v>9</v>
      </c>
      <c r="BN26" s="325" t="s">
        <v>10</v>
      </c>
      <c r="BO26" s="325" t="s">
        <v>11</v>
      </c>
      <c r="BP26" s="325" t="s">
        <v>12</v>
      </c>
      <c r="BQ26" s="325" t="s">
        <v>180</v>
      </c>
      <c r="BR26" s="326" t="s">
        <v>4</v>
      </c>
    </row>
    <row r="27" spans="2:71" ht="18" customHeight="1" x14ac:dyDescent="0.6">
      <c r="B27" s="478">
        <v>1903001</v>
      </c>
      <c r="C27" s="369" t="s">
        <v>294</v>
      </c>
      <c r="D27" s="214"/>
      <c r="E27" s="214"/>
      <c r="F27" s="214"/>
      <c r="G27" s="364">
        <f>SUM(D27:F27)</f>
        <v>0</v>
      </c>
      <c r="H27" s="214"/>
      <c r="I27" s="214"/>
      <c r="J27" s="214"/>
      <c r="K27" s="358"/>
      <c r="L27" s="364">
        <f>SUM(H27:K27)</f>
        <v>0</v>
      </c>
      <c r="M27" s="214">
        <v>180000000</v>
      </c>
      <c r="N27" s="358"/>
      <c r="O27" s="214"/>
      <c r="P27" s="214"/>
      <c r="Q27" s="364">
        <f>SUM(M27:P27)</f>
        <v>180000000</v>
      </c>
      <c r="R27" s="366">
        <f>SUM(G27,L27,Q27)</f>
        <v>180000000</v>
      </c>
      <c r="S27" s="327">
        <f>SUM(D27,H27)</f>
        <v>0</v>
      </c>
      <c r="T27" s="367">
        <f>SUM(E27,I27,M27)</f>
        <v>180000000</v>
      </c>
      <c r="U27" s="367">
        <f>SUM(N27)</f>
        <v>0</v>
      </c>
      <c r="V27" s="367">
        <f>SUM(F27,J27,O27)</f>
        <v>0</v>
      </c>
      <c r="W27" s="367">
        <f>SUM(K27,P27)</f>
        <v>0</v>
      </c>
      <c r="X27" s="329">
        <f>SUM(S27:W27)</f>
        <v>180000000</v>
      </c>
      <c r="Y27" s="502">
        <v>1903001</v>
      </c>
      <c r="Z27" s="313"/>
      <c r="AA27" s="214"/>
      <c r="AB27" s="214"/>
      <c r="AC27" s="214"/>
      <c r="AD27" s="312">
        <f>SUM(AA27:AC27)</f>
        <v>0</v>
      </c>
      <c r="AE27" s="214"/>
      <c r="AF27" s="214"/>
      <c r="AG27" s="214"/>
      <c r="AH27" s="307"/>
      <c r="AI27" s="312">
        <f>SUM(AE27:AH27)</f>
        <v>0</v>
      </c>
      <c r="AJ27" s="214"/>
      <c r="AK27" s="307"/>
      <c r="AL27" s="214"/>
      <c r="AM27" s="214"/>
      <c r="AN27" s="312">
        <f>SUM(AJ27:AM27)</f>
        <v>0</v>
      </c>
      <c r="AO27" s="312">
        <f>SUM(AD27,AI27,AN27)</f>
        <v>0</v>
      </c>
      <c r="AP27" s="327">
        <f>SUM(AA27,AE27)</f>
        <v>0</v>
      </c>
      <c r="AQ27" s="385">
        <f>SUM(AB27,AF27,AJ27)</f>
        <v>0</v>
      </c>
      <c r="AR27" s="385">
        <f>SUM(AK27)</f>
        <v>0</v>
      </c>
      <c r="AS27" s="385">
        <f>SUM(AC27,AG27,AL27)</f>
        <v>0</v>
      </c>
      <c r="AT27" s="385">
        <f>SUM(AH27,AM27)</f>
        <v>0</v>
      </c>
      <c r="AU27" s="329">
        <f>SUM(AP27:AT27)</f>
        <v>0</v>
      </c>
      <c r="AV27" s="502">
        <v>1903001</v>
      </c>
      <c r="AW27" s="346" t="s">
        <v>294</v>
      </c>
      <c r="AX27" s="186">
        <f>D27-AA27</f>
        <v>0</v>
      </c>
      <c r="AY27" s="186">
        <f t="shared" ref="AY27:AY28" si="52">E27-AB27</f>
        <v>0</v>
      </c>
      <c r="AZ27" s="186">
        <f t="shared" ref="AZ27:AZ28" si="53">F27-AC27</f>
        <v>0</v>
      </c>
      <c r="BA27" s="380">
        <f>SUM(AX27:AZ27)</f>
        <v>0</v>
      </c>
      <c r="BB27" s="186">
        <f>H27-AE27</f>
        <v>0</v>
      </c>
      <c r="BC27" s="186">
        <f t="shared" ref="BC27:BC28" si="54">I27-AF27</f>
        <v>0</v>
      </c>
      <c r="BD27" s="186">
        <f t="shared" ref="BD27:BD28" si="55">J27-AG27</f>
        <v>0</v>
      </c>
      <c r="BE27" s="186">
        <f t="shared" ref="BE27:BE28" si="56">K27-AH27</f>
        <v>0</v>
      </c>
      <c r="BF27" s="380">
        <f>SUM(BB27:BE27)</f>
        <v>0</v>
      </c>
      <c r="BG27" s="186">
        <f>M27-AJ27</f>
        <v>180000000</v>
      </c>
      <c r="BH27" s="186">
        <f t="shared" ref="BH27:BH28" si="57">N27-AK27</f>
        <v>0</v>
      </c>
      <c r="BI27" s="186">
        <f t="shared" ref="BI27:BI28" si="58">O27-AL27</f>
        <v>0</v>
      </c>
      <c r="BJ27" s="186">
        <f t="shared" ref="BJ27:BJ28" si="59">P27-AM27</f>
        <v>0</v>
      </c>
      <c r="BK27" s="380">
        <f>SUM(BG27:BJ27)</f>
        <v>180000000</v>
      </c>
      <c r="BL27" s="381">
        <f>SUM(BA27,BF27,BK27)</f>
        <v>180000000</v>
      </c>
      <c r="BM27" s="327">
        <f>SUM(AX27,BB27)</f>
        <v>0</v>
      </c>
      <c r="BN27" s="385">
        <f>SUM(AY27,BC27,BG27)</f>
        <v>180000000</v>
      </c>
      <c r="BO27" s="385">
        <f>SUM(BH27)</f>
        <v>0</v>
      </c>
      <c r="BP27" s="385">
        <f>SUM(AZ27,BD27,BI27)</f>
        <v>0</v>
      </c>
      <c r="BQ27" s="385">
        <f>SUM(BE27,BJ27)</f>
        <v>0</v>
      </c>
      <c r="BR27" s="329">
        <f>SUM(BM27:BQ27)</f>
        <v>180000000</v>
      </c>
      <c r="BS27" s="432" t="s">
        <v>428</v>
      </c>
    </row>
    <row r="28" spans="2:71" ht="18" customHeight="1" x14ac:dyDescent="0.2">
      <c r="B28" s="478"/>
      <c r="C28" s="369" t="s">
        <v>295</v>
      </c>
      <c r="D28" s="214"/>
      <c r="E28" s="214"/>
      <c r="F28" s="214"/>
      <c r="G28" s="364">
        <f>SUM(D28:F28)</f>
        <v>0</v>
      </c>
      <c r="H28" s="214"/>
      <c r="I28" s="214"/>
      <c r="J28" s="214"/>
      <c r="K28" s="358"/>
      <c r="L28" s="364">
        <f>SUM(H28:K28)</f>
        <v>0</v>
      </c>
      <c r="M28" s="215"/>
      <c r="N28" s="358"/>
      <c r="O28" s="215"/>
      <c r="P28" s="215"/>
      <c r="Q28" s="364">
        <f>SUM(M28:P28)</f>
        <v>0</v>
      </c>
      <c r="R28" s="366">
        <f>SUM(G28,L28,Q28)</f>
        <v>0</v>
      </c>
      <c r="S28" s="327">
        <f>SUM(D28,H28)</f>
        <v>0</v>
      </c>
      <c r="T28" s="367">
        <f>SUM(E28,I28,M28)</f>
        <v>0</v>
      </c>
      <c r="U28" s="367">
        <f>SUM(N28)</f>
        <v>0</v>
      </c>
      <c r="V28" s="367">
        <f>SUM(F28,J28,O28)</f>
        <v>0</v>
      </c>
      <c r="W28" s="367">
        <f>SUM(K28,P28)</f>
        <v>0</v>
      </c>
      <c r="X28" s="329">
        <f>SUM(S28:W28)</f>
        <v>0</v>
      </c>
      <c r="Y28" s="502"/>
      <c r="Z28" s="313"/>
      <c r="AA28" s="214"/>
      <c r="AB28" s="214"/>
      <c r="AC28" s="214"/>
      <c r="AD28" s="312">
        <f>SUM(AA28:AC28)</f>
        <v>0</v>
      </c>
      <c r="AE28" s="214"/>
      <c r="AF28" s="214"/>
      <c r="AG28" s="214"/>
      <c r="AH28" s="307"/>
      <c r="AI28" s="312">
        <f>SUM(AE28:AH28)</f>
        <v>0</v>
      </c>
      <c r="AJ28" s="215"/>
      <c r="AK28" s="307"/>
      <c r="AL28" s="215"/>
      <c r="AM28" s="215"/>
      <c r="AN28" s="312">
        <f>SUM(AJ28:AM28)</f>
        <v>0</v>
      </c>
      <c r="AO28" s="312">
        <f>SUM(AD28,AI28,AN28)</f>
        <v>0</v>
      </c>
      <c r="AP28" s="327">
        <f>SUM(AA28,AE28)</f>
        <v>0</v>
      </c>
      <c r="AQ28" s="385">
        <f>SUM(AB28,AF28,AJ28)</f>
        <v>0</v>
      </c>
      <c r="AR28" s="385">
        <f>SUM(AK28)</f>
        <v>0</v>
      </c>
      <c r="AS28" s="385">
        <f>SUM(AC28,AG28,AL28)</f>
        <v>0</v>
      </c>
      <c r="AT28" s="385">
        <f>SUM(AH28,AM28)</f>
        <v>0</v>
      </c>
      <c r="AU28" s="329">
        <f>SUM(AP28:AT28)</f>
        <v>0</v>
      </c>
      <c r="AV28" s="502"/>
      <c r="AW28" s="346" t="s">
        <v>295</v>
      </c>
      <c r="AX28" s="186">
        <f>D28-AA28</f>
        <v>0</v>
      </c>
      <c r="AY28" s="186">
        <f t="shared" si="52"/>
        <v>0</v>
      </c>
      <c r="AZ28" s="186">
        <f t="shared" si="53"/>
        <v>0</v>
      </c>
      <c r="BA28" s="380">
        <f>SUM(AX28:AZ28)</f>
        <v>0</v>
      </c>
      <c r="BB28" s="186">
        <f>H28-AE28</f>
        <v>0</v>
      </c>
      <c r="BC28" s="186">
        <f t="shared" si="54"/>
        <v>0</v>
      </c>
      <c r="BD28" s="186">
        <f t="shared" si="55"/>
        <v>0</v>
      </c>
      <c r="BE28" s="186">
        <f t="shared" si="56"/>
        <v>0</v>
      </c>
      <c r="BF28" s="380">
        <f>SUM(BB28:BE28)</f>
        <v>0</v>
      </c>
      <c r="BG28" s="186">
        <f>M28-AJ28</f>
        <v>0</v>
      </c>
      <c r="BH28" s="186">
        <f t="shared" si="57"/>
        <v>0</v>
      </c>
      <c r="BI28" s="186">
        <f t="shared" si="58"/>
        <v>0</v>
      </c>
      <c r="BJ28" s="186">
        <f t="shared" si="59"/>
        <v>0</v>
      </c>
      <c r="BK28" s="380">
        <f>SUM(BG28:BJ28)</f>
        <v>0</v>
      </c>
      <c r="BL28" s="381">
        <f>SUM(BA28,BF28,BK28)</f>
        <v>0</v>
      </c>
      <c r="BM28" s="327">
        <f>SUM(AX28,BB28)</f>
        <v>0</v>
      </c>
      <c r="BN28" s="385">
        <f>SUM(AY28,BC28,BG28)</f>
        <v>0</v>
      </c>
      <c r="BO28" s="385">
        <f>SUM(BH28)</f>
        <v>0</v>
      </c>
      <c r="BP28" s="385">
        <f>SUM(AZ28,BD28,BI28)</f>
        <v>0</v>
      </c>
      <c r="BQ28" s="385">
        <f>SUM(BE28,BJ28)</f>
        <v>0</v>
      </c>
      <c r="BR28" s="329">
        <f>SUM(BM28:BQ28)</f>
        <v>0</v>
      </c>
    </row>
    <row r="29" spans="2:71" ht="18" customHeight="1" x14ac:dyDescent="0.2">
      <c r="B29" s="478"/>
      <c r="C29" s="255"/>
      <c r="D29" s="195">
        <f>SUM(D27:D28)</f>
        <v>0</v>
      </c>
      <c r="E29" s="195">
        <f t="shared" ref="E29:X29" si="60">SUM(E27:E28)</f>
        <v>0</v>
      </c>
      <c r="F29" s="195">
        <f t="shared" si="60"/>
        <v>0</v>
      </c>
      <c r="G29" s="195">
        <f t="shared" si="60"/>
        <v>0</v>
      </c>
      <c r="H29" s="195">
        <f t="shared" si="60"/>
        <v>0</v>
      </c>
      <c r="I29" s="195">
        <f t="shared" si="60"/>
        <v>0</v>
      </c>
      <c r="J29" s="195">
        <f t="shared" si="60"/>
        <v>0</v>
      </c>
      <c r="K29" s="195">
        <f t="shared" si="60"/>
        <v>0</v>
      </c>
      <c r="L29" s="195">
        <f t="shared" si="60"/>
        <v>0</v>
      </c>
      <c r="M29" s="195">
        <f t="shared" si="60"/>
        <v>180000000</v>
      </c>
      <c r="N29" s="195">
        <f t="shared" si="60"/>
        <v>0</v>
      </c>
      <c r="O29" s="195">
        <f t="shared" si="60"/>
        <v>0</v>
      </c>
      <c r="P29" s="195">
        <f t="shared" si="60"/>
        <v>0</v>
      </c>
      <c r="Q29" s="195">
        <f t="shared" si="60"/>
        <v>180000000</v>
      </c>
      <c r="R29" s="196">
        <f t="shared" si="60"/>
        <v>180000000</v>
      </c>
      <c r="S29" s="197">
        <f t="shared" si="60"/>
        <v>0</v>
      </c>
      <c r="T29" s="195">
        <f t="shared" si="60"/>
        <v>180000000</v>
      </c>
      <c r="U29" s="195">
        <f t="shared" si="60"/>
        <v>0</v>
      </c>
      <c r="V29" s="195">
        <f t="shared" si="60"/>
        <v>0</v>
      </c>
      <c r="W29" s="195">
        <f t="shared" si="60"/>
        <v>0</v>
      </c>
      <c r="X29" s="196">
        <f t="shared" si="60"/>
        <v>180000000</v>
      </c>
      <c r="Y29" s="502"/>
      <c r="Z29" s="313"/>
      <c r="AA29" s="195">
        <f>SUM(AA27:AA28)</f>
        <v>0</v>
      </c>
      <c r="AB29" s="195">
        <f t="shared" ref="AB29:AU29" si="61">SUM(AB27:AB28)</f>
        <v>0</v>
      </c>
      <c r="AC29" s="195">
        <f t="shared" si="61"/>
        <v>0</v>
      </c>
      <c r="AD29" s="195">
        <f t="shared" si="61"/>
        <v>0</v>
      </c>
      <c r="AE29" s="195">
        <f t="shared" si="61"/>
        <v>0</v>
      </c>
      <c r="AF29" s="195">
        <f t="shared" si="61"/>
        <v>0</v>
      </c>
      <c r="AG29" s="195">
        <f t="shared" si="61"/>
        <v>0</v>
      </c>
      <c r="AH29" s="195">
        <f t="shared" si="61"/>
        <v>0</v>
      </c>
      <c r="AI29" s="195">
        <f t="shared" si="61"/>
        <v>0</v>
      </c>
      <c r="AJ29" s="195">
        <f t="shared" si="61"/>
        <v>0</v>
      </c>
      <c r="AK29" s="195">
        <f t="shared" si="61"/>
        <v>0</v>
      </c>
      <c r="AL29" s="195">
        <f t="shared" si="61"/>
        <v>0</v>
      </c>
      <c r="AM29" s="195">
        <f t="shared" si="61"/>
        <v>0</v>
      </c>
      <c r="AN29" s="195">
        <f t="shared" si="61"/>
        <v>0</v>
      </c>
      <c r="AO29" s="195">
        <f t="shared" si="61"/>
        <v>0</v>
      </c>
      <c r="AP29" s="197">
        <f t="shared" si="61"/>
        <v>0</v>
      </c>
      <c r="AQ29" s="195">
        <f t="shared" si="61"/>
        <v>0</v>
      </c>
      <c r="AR29" s="195">
        <f t="shared" si="61"/>
        <v>0</v>
      </c>
      <c r="AS29" s="195">
        <f t="shared" si="61"/>
        <v>0</v>
      </c>
      <c r="AT29" s="195">
        <f t="shared" si="61"/>
        <v>0</v>
      </c>
      <c r="AU29" s="196">
        <f t="shared" si="61"/>
        <v>0</v>
      </c>
      <c r="AV29" s="502"/>
      <c r="AW29" s="348"/>
      <c r="AX29" s="194">
        <f>SUM(AX27:AX28)</f>
        <v>0</v>
      </c>
      <c r="AY29" s="194">
        <f t="shared" ref="AY29:BA29" si="62">SUM(AY27:AY28)</f>
        <v>0</v>
      </c>
      <c r="AZ29" s="194">
        <f t="shared" si="62"/>
        <v>0</v>
      </c>
      <c r="BA29" s="194">
        <f t="shared" si="62"/>
        <v>0</v>
      </c>
      <c r="BB29" s="194">
        <f>SUM(BB27:BB28)</f>
        <v>0</v>
      </c>
      <c r="BC29" s="194">
        <f t="shared" ref="BC29:BF29" si="63">SUM(BC27:BC28)</f>
        <v>0</v>
      </c>
      <c r="BD29" s="194">
        <f t="shared" si="63"/>
        <v>0</v>
      </c>
      <c r="BE29" s="194">
        <f t="shared" si="63"/>
        <v>0</v>
      </c>
      <c r="BF29" s="194">
        <f t="shared" si="63"/>
        <v>0</v>
      </c>
      <c r="BG29" s="194">
        <f>SUM(BG27:BG28)</f>
        <v>180000000</v>
      </c>
      <c r="BH29" s="194">
        <f t="shared" ref="BH29:BQ29" si="64">SUM(BH27:BH28)</f>
        <v>0</v>
      </c>
      <c r="BI29" s="194">
        <f t="shared" si="64"/>
        <v>0</v>
      </c>
      <c r="BJ29" s="194">
        <f t="shared" si="64"/>
        <v>0</v>
      </c>
      <c r="BK29" s="194">
        <f t="shared" si="64"/>
        <v>180000000</v>
      </c>
      <c r="BL29" s="349">
        <f t="shared" si="64"/>
        <v>180000000</v>
      </c>
      <c r="BM29" s="197">
        <f t="shared" si="64"/>
        <v>0</v>
      </c>
      <c r="BN29" s="197">
        <f t="shared" si="64"/>
        <v>180000000</v>
      </c>
      <c r="BO29" s="197">
        <f t="shared" si="64"/>
        <v>0</v>
      </c>
      <c r="BP29" s="197">
        <f t="shared" si="64"/>
        <v>0</v>
      </c>
      <c r="BQ29" s="197">
        <f t="shared" si="64"/>
        <v>0</v>
      </c>
      <c r="BR29" s="197">
        <f>SUM(BR27:BR28)</f>
        <v>180000000</v>
      </c>
    </row>
    <row r="30" spans="2:71" ht="18" customHeight="1" x14ac:dyDescent="0.2">
      <c r="B30" s="365">
        <v>1904004</v>
      </c>
      <c r="C30" s="369" t="s">
        <v>294</v>
      </c>
      <c r="D30" s="358"/>
      <c r="E30" s="358"/>
      <c r="F30" s="358"/>
      <c r="G30" s="364">
        <f>SUM(D30:F30)</f>
        <v>0</v>
      </c>
      <c r="H30" s="358"/>
      <c r="I30" s="358"/>
      <c r="J30" s="358"/>
      <c r="K30" s="358"/>
      <c r="L30" s="364">
        <f>SUM(H30:K30)</f>
        <v>0</v>
      </c>
      <c r="M30" s="358"/>
      <c r="N30" s="358"/>
      <c r="O30" s="358"/>
      <c r="P30" s="358"/>
      <c r="Q30" s="364">
        <f>SUM(M30:P30)</f>
        <v>0</v>
      </c>
      <c r="R30" s="366">
        <f>SUM(G30,L30,Q30)</f>
        <v>0</v>
      </c>
      <c r="S30" s="327">
        <f>SUM(D30,H30)</f>
        <v>0</v>
      </c>
      <c r="T30" s="367">
        <f>SUM(E30,I30,M30)</f>
        <v>0</v>
      </c>
      <c r="U30" s="367">
        <f>SUM(N30)</f>
        <v>0</v>
      </c>
      <c r="V30" s="367">
        <f>SUM(F30,J30,O30)</f>
        <v>0</v>
      </c>
      <c r="W30" s="367">
        <f>SUM(K30,P30)</f>
        <v>0</v>
      </c>
      <c r="X30" s="329">
        <f>SUM(S30:W30)</f>
        <v>0</v>
      </c>
      <c r="Y30" s="313">
        <v>1904004</v>
      </c>
      <c r="Z30" s="313"/>
      <c r="AA30" s="307"/>
      <c r="AB30" s="307"/>
      <c r="AC30" s="307"/>
      <c r="AD30" s="312">
        <f>SUM(AA30:AC30)</f>
        <v>0</v>
      </c>
      <c r="AE30" s="307"/>
      <c r="AF30" s="307"/>
      <c r="AG30" s="307"/>
      <c r="AH30" s="307"/>
      <c r="AI30" s="312">
        <f>SUM(AE30:AH30)</f>
        <v>0</v>
      </c>
      <c r="AJ30" s="307"/>
      <c r="AK30" s="307"/>
      <c r="AL30" s="307"/>
      <c r="AM30" s="307"/>
      <c r="AN30" s="312">
        <f>SUM(AJ30:AM30)</f>
        <v>0</v>
      </c>
      <c r="AO30" s="312">
        <f>SUM(AD30,AI30,AN30)</f>
        <v>0</v>
      </c>
      <c r="AP30" s="327">
        <f>SUM(AA30,AE30)</f>
        <v>0</v>
      </c>
      <c r="AQ30" s="385">
        <f>SUM(AB30,AF30,AJ30)</f>
        <v>0</v>
      </c>
      <c r="AR30" s="385">
        <f>SUM(AK30)</f>
        <v>0</v>
      </c>
      <c r="AS30" s="385">
        <f>SUM(AC30,AG30,AL30)</f>
        <v>0</v>
      </c>
      <c r="AT30" s="385">
        <f>SUM(AH30,AM30)</f>
        <v>0</v>
      </c>
      <c r="AU30" s="329">
        <f>SUM(AP30:AT30)</f>
        <v>0</v>
      </c>
      <c r="AV30" s="313">
        <v>1904004</v>
      </c>
      <c r="AW30" s="346" t="s">
        <v>294</v>
      </c>
      <c r="AX30" s="186">
        <f>D30-AA30</f>
        <v>0</v>
      </c>
      <c r="AY30" s="186">
        <f t="shared" ref="AY30:AY31" si="65">E30-AB30</f>
        <v>0</v>
      </c>
      <c r="AZ30" s="186">
        <f t="shared" ref="AZ30:AZ31" si="66">F30-AC30</f>
        <v>0</v>
      </c>
      <c r="BA30" s="380">
        <f>SUM(AX30:AZ30)</f>
        <v>0</v>
      </c>
      <c r="BB30" s="186">
        <f>H30-AE30</f>
        <v>0</v>
      </c>
      <c r="BC30" s="186">
        <f t="shared" ref="BC30:BC31" si="67">I30-AF30</f>
        <v>0</v>
      </c>
      <c r="BD30" s="186">
        <f t="shared" ref="BD30:BD31" si="68">J30-AG30</f>
        <v>0</v>
      </c>
      <c r="BE30" s="186">
        <f t="shared" ref="BE30:BE31" si="69">K30-AH30</f>
        <v>0</v>
      </c>
      <c r="BF30" s="380">
        <f>SUM(BB30:BE30)</f>
        <v>0</v>
      </c>
      <c r="BG30" s="186">
        <f>M30-AJ30</f>
        <v>0</v>
      </c>
      <c r="BH30" s="186">
        <f t="shared" ref="BH30:BH31" si="70">N30-AK30</f>
        <v>0</v>
      </c>
      <c r="BI30" s="186">
        <f t="shared" ref="BI30:BI31" si="71">O30-AL30</f>
        <v>0</v>
      </c>
      <c r="BJ30" s="186">
        <f t="shared" ref="BJ30:BJ31" si="72">P30-AM30</f>
        <v>0</v>
      </c>
      <c r="BK30" s="380">
        <f>SUM(BG30:BJ30)</f>
        <v>0</v>
      </c>
      <c r="BL30" s="381">
        <f>SUM(BA30,BF30,BK30)</f>
        <v>0</v>
      </c>
      <c r="BM30" s="327">
        <f>SUM(AX30,BB30)</f>
        <v>0</v>
      </c>
      <c r="BN30" s="385">
        <f>SUM(AY30,BC30,BG30)</f>
        <v>0</v>
      </c>
      <c r="BO30" s="385">
        <f>SUM(BH30)</f>
        <v>0</v>
      </c>
      <c r="BP30" s="385">
        <f>SUM(AZ30,BD30,BI30)</f>
        <v>0</v>
      </c>
      <c r="BQ30" s="385">
        <f>SUM(BE30,BJ30)</f>
        <v>0</v>
      </c>
      <c r="BR30" s="329">
        <f>SUM(BM30:BQ30)</f>
        <v>0</v>
      </c>
    </row>
    <row r="31" spans="2:71" ht="18" customHeight="1" x14ac:dyDescent="0.2">
      <c r="B31" s="365">
        <v>1002115</v>
      </c>
      <c r="C31" s="369" t="s">
        <v>294</v>
      </c>
      <c r="D31" s="214"/>
      <c r="E31" s="214"/>
      <c r="F31" s="214"/>
      <c r="G31" s="364">
        <f>SUM(D31:F31)</f>
        <v>0</v>
      </c>
      <c r="H31" s="214"/>
      <c r="I31" s="214"/>
      <c r="J31" s="214"/>
      <c r="K31" s="358"/>
      <c r="L31" s="364">
        <f>SUM(H31:K31)</f>
        <v>0</v>
      </c>
      <c r="M31" s="215"/>
      <c r="N31" s="358"/>
      <c r="O31" s="215"/>
      <c r="P31" s="215"/>
      <c r="Q31" s="364">
        <f>SUM(M31:P31)</f>
        <v>0</v>
      </c>
      <c r="R31" s="366">
        <f>SUM(G31,L31,Q31)</f>
        <v>0</v>
      </c>
      <c r="S31" s="327">
        <f>SUM(D31,H31)</f>
        <v>0</v>
      </c>
      <c r="T31" s="367">
        <f>SUM(E31,I31,M31)</f>
        <v>0</v>
      </c>
      <c r="U31" s="367">
        <f>SUM(N31)</f>
        <v>0</v>
      </c>
      <c r="V31" s="367">
        <f>SUM(F31,J31,O31)</f>
        <v>0</v>
      </c>
      <c r="W31" s="367">
        <f>SUM(K31,P31)</f>
        <v>0</v>
      </c>
      <c r="X31" s="329">
        <f>SUM(S31:W31)</f>
        <v>0</v>
      </c>
      <c r="Y31" s="313">
        <v>1002115</v>
      </c>
      <c r="Z31" s="313"/>
      <c r="AA31" s="214"/>
      <c r="AB31" s="214"/>
      <c r="AC31" s="214"/>
      <c r="AD31" s="312">
        <f>SUM(AA31:AC31)</f>
        <v>0</v>
      </c>
      <c r="AE31" s="214"/>
      <c r="AF31" s="214"/>
      <c r="AG31" s="214"/>
      <c r="AH31" s="307"/>
      <c r="AI31" s="312">
        <f>SUM(AE31:AH31)</f>
        <v>0</v>
      </c>
      <c r="AJ31" s="215"/>
      <c r="AK31" s="307"/>
      <c r="AL31" s="215"/>
      <c r="AM31" s="215"/>
      <c r="AN31" s="312">
        <f>SUM(AJ31:AM31)</f>
        <v>0</v>
      </c>
      <c r="AO31" s="312">
        <f>SUM(AD31,AI31,AN31)</f>
        <v>0</v>
      </c>
      <c r="AP31" s="327">
        <f>SUM(AA31,AE31)</f>
        <v>0</v>
      </c>
      <c r="AQ31" s="385">
        <f>SUM(AB31,AF31,AJ31)</f>
        <v>0</v>
      </c>
      <c r="AR31" s="385">
        <f>SUM(AK31)</f>
        <v>0</v>
      </c>
      <c r="AS31" s="385">
        <f>SUM(AC31,AG31,AL31)</f>
        <v>0</v>
      </c>
      <c r="AT31" s="385">
        <f>SUM(AH31,AM31)</f>
        <v>0</v>
      </c>
      <c r="AU31" s="329">
        <f>SUM(AP31:AT31)</f>
        <v>0</v>
      </c>
      <c r="AV31" s="313">
        <v>1002115</v>
      </c>
      <c r="AW31" s="346" t="s">
        <v>294</v>
      </c>
      <c r="AX31" s="186">
        <f>D31-AA31</f>
        <v>0</v>
      </c>
      <c r="AY31" s="186">
        <f t="shared" si="65"/>
        <v>0</v>
      </c>
      <c r="AZ31" s="186">
        <f t="shared" si="66"/>
        <v>0</v>
      </c>
      <c r="BA31" s="380">
        <f>SUM(AX31:AZ31)</f>
        <v>0</v>
      </c>
      <c r="BB31" s="186">
        <f>H31-AE31</f>
        <v>0</v>
      </c>
      <c r="BC31" s="186">
        <f t="shared" si="67"/>
        <v>0</v>
      </c>
      <c r="BD31" s="186">
        <f t="shared" si="68"/>
        <v>0</v>
      </c>
      <c r="BE31" s="186">
        <f t="shared" si="69"/>
        <v>0</v>
      </c>
      <c r="BF31" s="380">
        <f>SUM(BB31:BE31)</f>
        <v>0</v>
      </c>
      <c r="BG31" s="186">
        <f>M31-AJ31</f>
        <v>0</v>
      </c>
      <c r="BH31" s="186">
        <f t="shared" si="70"/>
        <v>0</v>
      </c>
      <c r="BI31" s="186">
        <f t="shared" si="71"/>
        <v>0</v>
      </c>
      <c r="BJ31" s="186">
        <f t="shared" si="72"/>
        <v>0</v>
      </c>
      <c r="BK31" s="380">
        <f>SUM(BG31:BJ31)</f>
        <v>0</v>
      </c>
      <c r="BL31" s="381">
        <f>SUM(BA31,BF31,BK31)</f>
        <v>0</v>
      </c>
      <c r="BM31" s="327">
        <f>SUM(AX31,BB31)</f>
        <v>0</v>
      </c>
      <c r="BN31" s="385">
        <f>SUM(AY31,BC31,BG31)</f>
        <v>0</v>
      </c>
      <c r="BO31" s="385">
        <f>SUM(BH31)</f>
        <v>0</v>
      </c>
      <c r="BP31" s="385">
        <f>SUM(AZ31,BD31,BI31)</f>
        <v>0</v>
      </c>
      <c r="BQ31" s="385">
        <f>SUM(BE31,BJ31)</f>
        <v>0</v>
      </c>
      <c r="BR31" s="329">
        <f>SUM(BM31:BQ31)</f>
        <v>0</v>
      </c>
    </row>
    <row r="32" spans="2:71" ht="18" customHeight="1" x14ac:dyDescent="0.2">
      <c r="B32" s="486" t="s">
        <v>278</v>
      </c>
      <c r="C32" s="489"/>
      <c r="D32" s="364">
        <f t="shared" ref="D32:X32" si="73">SUM(D29:D31)</f>
        <v>0</v>
      </c>
      <c r="E32" s="364">
        <f t="shared" si="73"/>
        <v>0</v>
      </c>
      <c r="F32" s="364">
        <f t="shared" si="73"/>
        <v>0</v>
      </c>
      <c r="G32" s="364">
        <f t="shared" si="73"/>
        <v>0</v>
      </c>
      <c r="H32" s="364">
        <f t="shared" si="73"/>
        <v>0</v>
      </c>
      <c r="I32" s="364">
        <f t="shared" si="73"/>
        <v>0</v>
      </c>
      <c r="J32" s="364">
        <f t="shared" si="73"/>
        <v>0</v>
      </c>
      <c r="K32" s="364">
        <f t="shared" si="73"/>
        <v>0</v>
      </c>
      <c r="L32" s="364">
        <f t="shared" si="73"/>
        <v>0</v>
      </c>
      <c r="M32" s="364">
        <f t="shared" si="73"/>
        <v>180000000</v>
      </c>
      <c r="N32" s="364">
        <f t="shared" si="73"/>
        <v>0</v>
      </c>
      <c r="O32" s="364">
        <f t="shared" si="73"/>
        <v>0</v>
      </c>
      <c r="P32" s="364">
        <f t="shared" si="73"/>
        <v>0</v>
      </c>
      <c r="Q32" s="364">
        <f t="shared" si="73"/>
        <v>180000000</v>
      </c>
      <c r="R32" s="366">
        <f t="shared" si="73"/>
        <v>180000000</v>
      </c>
      <c r="S32" s="198">
        <f t="shared" si="73"/>
        <v>0</v>
      </c>
      <c r="T32" s="364">
        <f t="shared" si="73"/>
        <v>180000000</v>
      </c>
      <c r="U32" s="364">
        <f t="shared" si="73"/>
        <v>0</v>
      </c>
      <c r="V32" s="364">
        <f t="shared" si="73"/>
        <v>0</v>
      </c>
      <c r="W32" s="364">
        <f t="shared" si="73"/>
        <v>0</v>
      </c>
      <c r="X32" s="366">
        <f t="shared" si="73"/>
        <v>180000000</v>
      </c>
      <c r="Y32" s="503" t="s">
        <v>278</v>
      </c>
      <c r="Z32" s="311"/>
      <c r="AA32" s="312">
        <f t="shared" ref="AA32:AU32" si="74">SUM(AA29:AA31)</f>
        <v>0</v>
      </c>
      <c r="AB32" s="312">
        <f t="shared" si="74"/>
        <v>0</v>
      </c>
      <c r="AC32" s="312">
        <f t="shared" si="74"/>
        <v>0</v>
      </c>
      <c r="AD32" s="312">
        <f t="shared" si="74"/>
        <v>0</v>
      </c>
      <c r="AE32" s="312">
        <f t="shared" si="74"/>
        <v>0</v>
      </c>
      <c r="AF32" s="312">
        <f t="shared" si="74"/>
        <v>0</v>
      </c>
      <c r="AG32" s="312">
        <f t="shared" si="74"/>
        <v>0</v>
      </c>
      <c r="AH32" s="312">
        <f t="shared" si="74"/>
        <v>0</v>
      </c>
      <c r="AI32" s="312">
        <f t="shared" si="74"/>
        <v>0</v>
      </c>
      <c r="AJ32" s="312">
        <f t="shared" si="74"/>
        <v>0</v>
      </c>
      <c r="AK32" s="312">
        <f t="shared" si="74"/>
        <v>0</v>
      </c>
      <c r="AL32" s="312">
        <f t="shared" si="74"/>
        <v>0</v>
      </c>
      <c r="AM32" s="312">
        <f t="shared" si="74"/>
        <v>0</v>
      </c>
      <c r="AN32" s="312">
        <f t="shared" si="74"/>
        <v>0</v>
      </c>
      <c r="AO32" s="312">
        <f t="shared" si="74"/>
        <v>0</v>
      </c>
      <c r="AP32" s="198">
        <f t="shared" si="74"/>
        <v>0</v>
      </c>
      <c r="AQ32" s="388">
        <f t="shared" si="74"/>
        <v>0</v>
      </c>
      <c r="AR32" s="388">
        <f t="shared" si="74"/>
        <v>0</v>
      </c>
      <c r="AS32" s="388">
        <f t="shared" si="74"/>
        <v>0</v>
      </c>
      <c r="AT32" s="388">
        <f t="shared" si="74"/>
        <v>0</v>
      </c>
      <c r="AU32" s="389">
        <f t="shared" si="74"/>
        <v>0</v>
      </c>
      <c r="AV32" s="503" t="s">
        <v>278</v>
      </c>
      <c r="AW32" s="493"/>
      <c r="AX32" s="380">
        <f>SUM(AX30:AX31,AX29)</f>
        <v>0</v>
      </c>
      <c r="AY32" s="380">
        <f t="shared" ref="AY32:BA32" si="75">SUM(AY30:AY31,AY29)</f>
        <v>0</v>
      </c>
      <c r="AZ32" s="380">
        <f t="shared" si="75"/>
        <v>0</v>
      </c>
      <c r="BA32" s="380">
        <f t="shared" si="75"/>
        <v>0</v>
      </c>
      <c r="BB32" s="380">
        <f t="shared" ref="BB32:BL32" si="76">SUM(BB29:BB31)</f>
        <v>0</v>
      </c>
      <c r="BC32" s="380">
        <f t="shared" si="76"/>
        <v>0</v>
      </c>
      <c r="BD32" s="380">
        <f t="shared" si="76"/>
        <v>0</v>
      </c>
      <c r="BE32" s="380">
        <f t="shared" si="76"/>
        <v>0</v>
      </c>
      <c r="BF32" s="380">
        <f t="shared" si="76"/>
        <v>0</v>
      </c>
      <c r="BG32" s="380">
        <f t="shared" si="76"/>
        <v>180000000</v>
      </c>
      <c r="BH32" s="380">
        <f t="shared" si="76"/>
        <v>0</v>
      </c>
      <c r="BI32" s="380">
        <f t="shared" si="76"/>
        <v>0</v>
      </c>
      <c r="BJ32" s="380">
        <f t="shared" si="76"/>
        <v>0</v>
      </c>
      <c r="BK32" s="380">
        <f t="shared" si="76"/>
        <v>180000000</v>
      </c>
      <c r="BL32" s="381">
        <f t="shared" si="76"/>
        <v>180000000</v>
      </c>
      <c r="BM32" s="536">
        <f t="shared" ref="BM32:BR32" si="77">SUM(BM29:BM31)</f>
        <v>0</v>
      </c>
      <c r="BN32" s="496">
        <f t="shared" si="77"/>
        <v>180000000</v>
      </c>
      <c r="BO32" s="496">
        <f t="shared" si="77"/>
        <v>0</v>
      </c>
      <c r="BP32" s="496">
        <f t="shared" si="77"/>
        <v>0</v>
      </c>
      <c r="BQ32" s="496">
        <f t="shared" si="77"/>
        <v>0</v>
      </c>
      <c r="BR32" s="498">
        <f t="shared" si="77"/>
        <v>180000000</v>
      </c>
    </row>
    <row r="33" spans="2:70" ht="18" customHeight="1" thickBot="1" x14ac:dyDescent="0.25">
      <c r="B33" s="487"/>
      <c r="C33" s="490"/>
      <c r="D33" s="488">
        <f>SUM(G32)</f>
        <v>0</v>
      </c>
      <c r="E33" s="488"/>
      <c r="F33" s="488"/>
      <c r="G33" s="488"/>
      <c r="H33" s="488">
        <f>SUM(L32,Q32)</f>
        <v>180000000</v>
      </c>
      <c r="I33" s="488"/>
      <c r="J33" s="488"/>
      <c r="K33" s="488"/>
      <c r="L33" s="488"/>
      <c r="M33" s="488"/>
      <c r="N33" s="488"/>
      <c r="O33" s="488"/>
      <c r="P33" s="488"/>
      <c r="Q33" s="488"/>
      <c r="R33" s="199">
        <f>SUM(D33:Q33)</f>
        <v>180000000</v>
      </c>
      <c r="S33" s="200"/>
      <c r="T33" s="201"/>
      <c r="U33" s="201"/>
      <c r="V33" s="201"/>
      <c r="W33" s="201"/>
      <c r="X33" s="202"/>
      <c r="Y33" s="503"/>
      <c r="Z33" s="311"/>
      <c r="AA33" s="504">
        <f>SUM(AD32)</f>
        <v>0</v>
      </c>
      <c r="AB33" s="504"/>
      <c r="AC33" s="504"/>
      <c r="AD33" s="504"/>
      <c r="AE33" s="504">
        <f>SUM(AI32,AN32)</f>
        <v>0</v>
      </c>
      <c r="AF33" s="504"/>
      <c r="AG33" s="504"/>
      <c r="AH33" s="504"/>
      <c r="AI33" s="504"/>
      <c r="AJ33" s="504"/>
      <c r="AK33" s="504"/>
      <c r="AL33" s="504"/>
      <c r="AM33" s="504"/>
      <c r="AN33" s="504"/>
      <c r="AO33" s="312">
        <f>SUM(AA33:AN33)</f>
        <v>0</v>
      </c>
      <c r="AP33" s="200"/>
      <c r="AQ33" s="201"/>
      <c r="AR33" s="201"/>
      <c r="AS33" s="201"/>
      <c r="AT33" s="201"/>
      <c r="AU33" s="202"/>
      <c r="AV33" s="503"/>
      <c r="AW33" s="494"/>
      <c r="AX33" s="492">
        <f>SUM(BA32)</f>
        <v>0</v>
      </c>
      <c r="AY33" s="492"/>
      <c r="AZ33" s="492"/>
      <c r="BA33" s="492"/>
      <c r="BB33" s="492">
        <f>SUM(BF32,BK32)</f>
        <v>180000000</v>
      </c>
      <c r="BC33" s="492"/>
      <c r="BD33" s="492"/>
      <c r="BE33" s="492"/>
      <c r="BF33" s="492"/>
      <c r="BG33" s="492"/>
      <c r="BH33" s="492"/>
      <c r="BI33" s="492"/>
      <c r="BJ33" s="492"/>
      <c r="BK33" s="492"/>
      <c r="BL33" s="350">
        <f>SUM(AX33:BK33)</f>
        <v>180000000</v>
      </c>
      <c r="BM33" s="537"/>
      <c r="BN33" s="497"/>
      <c r="BO33" s="497"/>
      <c r="BP33" s="497"/>
      <c r="BQ33" s="497"/>
      <c r="BR33" s="499"/>
    </row>
    <row r="34" spans="2:70" ht="18" customHeight="1" thickBot="1" x14ac:dyDescent="0.25">
      <c r="S34" s="341"/>
      <c r="T34" s="341"/>
      <c r="U34" s="341"/>
      <c r="V34" s="341"/>
      <c r="W34" s="341"/>
      <c r="X34" s="341"/>
      <c r="AP34" s="341"/>
      <c r="AQ34" s="341"/>
      <c r="AR34" s="341"/>
      <c r="AS34" s="341"/>
      <c r="AT34" s="341"/>
      <c r="AU34" s="341"/>
      <c r="BM34" s="341"/>
      <c r="BN34" s="341"/>
      <c r="BO34" s="341"/>
      <c r="BP34" s="341"/>
      <c r="BQ34" s="341"/>
      <c r="BR34" s="341"/>
    </row>
    <row r="35" spans="2:70" ht="18" customHeight="1" x14ac:dyDescent="0.2">
      <c r="B35" s="479" t="s">
        <v>407</v>
      </c>
      <c r="C35" s="243"/>
      <c r="D35" s="483" t="s">
        <v>273</v>
      </c>
      <c r="E35" s="483"/>
      <c r="F35" s="471"/>
      <c r="G35" s="471"/>
      <c r="H35" s="482" t="s">
        <v>274</v>
      </c>
      <c r="I35" s="483"/>
      <c r="J35" s="483"/>
      <c r="K35" s="483"/>
      <c r="L35" s="483"/>
      <c r="M35" s="483"/>
      <c r="N35" s="483"/>
      <c r="O35" s="483"/>
      <c r="P35" s="483"/>
      <c r="Q35" s="483"/>
      <c r="R35" s="484" t="s">
        <v>4</v>
      </c>
      <c r="S35" s="505"/>
      <c r="T35" s="467"/>
      <c r="U35" s="467"/>
      <c r="V35" s="467"/>
      <c r="W35" s="467"/>
      <c r="X35" s="468"/>
      <c r="Y35" s="479" t="s">
        <v>407</v>
      </c>
      <c r="Z35" s="342"/>
      <c r="AA35" s="483" t="s">
        <v>273</v>
      </c>
      <c r="AB35" s="483"/>
      <c r="AC35" s="471"/>
      <c r="AD35" s="471"/>
      <c r="AE35" s="482" t="s">
        <v>274</v>
      </c>
      <c r="AF35" s="483"/>
      <c r="AG35" s="483"/>
      <c r="AH35" s="483"/>
      <c r="AI35" s="483"/>
      <c r="AJ35" s="483"/>
      <c r="AK35" s="483"/>
      <c r="AL35" s="483"/>
      <c r="AM35" s="483"/>
      <c r="AN35" s="483"/>
      <c r="AO35" s="484" t="s">
        <v>4</v>
      </c>
      <c r="AP35" s="505"/>
      <c r="AQ35" s="467"/>
      <c r="AR35" s="467"/>
      <c r="AS35" s="467"/>
      <c r="AT35" s="467"/>
      <c r="AU35" s="468"/>
      <c r="AV35" s="479" t="s">
        <v>407</v>
      </c>
      <c r="AW35" s="344"/>
      <c r="AX35" s="491" t="s">
        <v>273</v>
      </c>
      <c r="AY35" s="491"/>
      <c r="AZ35" s="491"/>
      <c r="BA35" s="491"/>
      <c r="BB35" s="491" t="s">
        <v>274</v>
      </c>
      <c r="BC35" s="491"/>
      <c r="BD35" s="491"/>
      <c r="BE35" s="491"/>
      <c r="BF35" s="491"/>
      <c r="BG35" s="491"/>
      <c r="BH35" s="491"/>
      <c r="BI35" s="491"/>
      <c r="BJ35" s="491"/>
      <c r="BK35" s="491"/>
      <c r="BL35" s="500" t="s">
        <v>4</v>
      </c>
      <c r="BM35" s="467"/>
      <c r="BN35" s="467"/>
      <c r="BO35" s="467"/>
      <c r="BP35" s="467"/>
      <c r="BQ35" s="467"/>
      <c r="BR35" s="468"/>
    </row>
    <row r="36" spans="2:70" ht="18" customHeight="1" thickBot="1" x14ac:dyDescent="0.25">
      <c r="B36" s="480"/>
      <c r="C36" s="244"/>
      <c r="D36" s="472" t="s">
        <v>275</v>
      </c>
      <c r="E36" s="472"/>
      <c r="F36" s="473"/>
      <c r="G36" s="473"/>
      <c r="H36" s="474" t="s">
        <v>276</v>
      </c>
      <c r="I36" s="472"/>
      <c r="J36" s="472"/>
      <c r="K36" s="472"/>
      <c r="L36" s="472"/>
      <c r="M36" s="472" t="s">
        <v>277</v>
      </c>
      <c r="N36" s="472"/>
      <c r="O36" s="472"/>
      <c r="P36" s="472"/>
      <c r="Q36" s="472"/>
      <c r="R36" s="485"/>
      <c r="S36" s="506"/>
      <c r="T36" s="507"/>
      <c r="U36" s="507"/>
      <c r="V36" s="507"/>
      <c r="W36" s="507"/>
      <c r="X36" s="508"/>
      <c r="Y36" s="480"/>
      <c r="Z36" s="337"/>
      <c r="AA36" s="472" t="s">
        <v>275</v>
      </c>
      <c r="AB36" s="472"/>
      <c r="AC36" s="473"/>
      <c r="AD36" s="473"/>
      <c r="AE36" s="474" t="s">
        <v>276</v>
      </c>
      <c r="AF36" s="472"/>
      <c r="AG36" s="472"/>
      <c r="AH36" s="472"/>
      <c r="AI36" s="472"/>
      <c r="AJ36" s="472" t="s">
        <v>277</v>
      </c>
      <c r="AK36" s="472"/>
      <c r="AL36" s="472"/>
      <c r="AM36" s="472"/>
      <c r="AN36" s="472"/>
      <c r="AO36" s="485"/>
      <c r="AP36" s="506"/>
      <c r="AQ36" s="507"/>
      <c r="AR36" s="507"/>
      <c r="AS36" s="507"/>
      <c r="AT36" s="507"/>
      <c r="AU36" s="508"/>
      <c r="AV36" s="480"/>
      <c r="AW36" s="345"/>
      <c r="AX36" s="495" t="s">
        <v>275</v>
      </c>
      <c r="AY36" s="495"/>
      <c r="AZ36" s="495"/>
      <c r="BA36" s="495"/>
      <c r="BB36" s="495" t="s">
        <v>276</v>
      </c>
      <c r="BC36" s="495"/>
      <c r="BD36" s="495"/>
      <c r="BE36" s="495"/>
      <c r="BF36" s="495"/>
      <c r="BG36" s="495" t="s">
        <v>277</v>
      </c>
      <c r="BH36" s="495"/>
      <c r="BI36" s="495"/>
      <c r="BJ36" s="495"/>
      <c r="BK36" s="495"/>
      <c r="BL36" s="501"/>
      <c r="BM36" s="469"/>
      <c r="BN36" s="469"/>
      <c r="BO36" s="469"/>
      <c r="BP36" s="469"/>
      <c r="BQ36" s="469"/>
      <c r="BR36" s="470"/>
    </row>
    <row r="37" spans="2:70" ht="18" customHeight="1" x14ac:dyDescent="0.2">
      <c r="B37" s="481"/>
      <c r="C37" s="244"/>
      <c r="D37" s="358" t="s">
        <v>9</v>
      </c>
      <c r="E37" s="358" t="s">
        <v>10</v>
      </c>
      <c r="F37" s="358" t="s">
        <v>12</v>
      </c>
      <c r="G37" s="374" t="s">
        <v>4</v>
      </c>
      <c r="H37" s="362" t="s">
        <v>9</v>
      </c>
      <c r="I37" s="358" t="s">
        <v>10</v>
      </c>
      <c r="J37" s="375" t="s">
        <v>12</v>
      </c>
      <c r="K37" s="358" t="s">
        <v>180</v>
      </c>
      <c r="L37" s="364" t="s">
        <v>4</v>
      </c>
      <c r="M37" s="358" t="s">
        <v>10</v>
      </c>
      <c r="N37" s="358" t="s">
        <v>11</v>
      </c>
      <c r="O37" s="358" t="s">
        <v>12</v>
      </c>
      <c r="P37" s="358" t="s">
        <v>180</v>
      </c>
      <c r="Q37" s="364" t="s">
        <v>4</v>
      </c>
      <c r="R37" s="485"/>
      <c r="S37" s="324" t="s">
        <v>9</v>
      </c>
      <c r="T37" s="325" t="s">
        <v>10</v>
      </c>
      <c r="U37" s="325" t="s">
        <v>11</v>
      </c>
      <c r="V37" s="325" t="s">
        <v>12</v>
      </c>
      <c r="W37" s="325" t="s">
        <v>180</v>
      </c>
      <c r="X37" s="326" t="s">
        <v>4</v>
      </c>
      <c r="Y37" s="481"/>
      <c r="Z37" s="338"/>
      <c r="AA37" s="307" t="s">
        <v>9</v>
      </c>
      <c r="AB37" s="307" t="s">
        <v>10</v>
      </c>
      <c r="AC37" s="307" t="s">
        <v>12</v>
      </c>
      <c r="AD37" s="221" t="s">
        <v>4</v>
      </c>
      <c r="AE37" s="308" t="s">
        <v>9</v>
      </c>
      <c r="AF37" s="307" t="s">
        <v>10</v>
      </c>
      <c r="AG37" s="307" t="s">
        <v>12</v>
      </c>
      <c r="AH37" s="307" t="s">
        <v>180</v>
      </c>
      <c r="AI37" s="312" t="s">
        <v>4</v>
      </c>
      <c r="AJ37" s="307" t="s">
        <v>10</v>
      </c>
      <c r="AK37" s="307" t="s">
        <v>11</v>
      </c>
      <c r="AL37" s="307" t="s">
        <v>12</v>
      </c>
      <c r="AM37" s="307" t="s">
        <v>180</v>
      </c>
      <c r="AN37" s="312" t="s">
        <v>4</v>
      </c>
      <c r="AO37" s="485"/>
      <c r="AP37" s="324" t="s">
        <v>9</v>
      </c>
      <c r="AQ37" s="325" t="s">
        <v>10</v>
      </c>
      <c r="AR37" s="325" t="s">
        <v>11</v>
      </c>
      <c r="AS37" s="325" t="s">
        <v>12</v>
      </c>
      <c r="AT37" s="325" t="s">
        <v>180</v>
      </c>
      <c r="AU37" s="326" t="s">
        <v>4</v>
      </c>
      <c r="AV37" s="481"/>
      <c r="AW37" s="345"/>
      <c r="AX37" s="419" t="s">
        <v>9</v>
      </c>
      <c r="AY37" s="419" t="s">
        <v>10</v>
      </c>
      <c r="AZ37" s="419" t="s">
        <v>12</v>
      </c>
      <c r="BA37" s="380" t="s">
        <v>4</v>
      </c>
      <c r="BB37" s="419" t="s">
        <v>9</v>
      </c>
      <c r="BC37" s="419" t="s">
        <v>10</v>
      </c>
      <c r="BD37" s="419" t="s">
        <v>12</v>
      </c>
      <c r="BE37" s="419" t="s">
        <v>180</v>
      </c>
      <c r="BF37" s="380" t="s">
        <v>4</v>
      </c>
      <c r="BG37" s="419" t="s">
        <v>10</v>
      </c>
      <c r="BH37" s="419" t="s">
        <v>11</v>
      </c>
      <c r="BI37" s="419" t="s">
        <v>12</v>
      </c>
      <c r="BJ37" s="419" t="s">
        <v>180</v>
      </c>
      <c r="BK37" s="380" t="s">
        <v>4</v>
      </c>
      <c r="BL37" s="501"/>
      <c r="BM37" s="324" t="s">
        <v>9</v>
      </c>
      <c r="BN37" s="325" t="s">
        <v>10</v>
      </c>
      <c r="BO37" s="325" t="s">
        <v>11</v>
      </c>
      <c r="BP37" s="325" t="s">
        <v>12</v>
      </c>
      <c r="BQ37" s="325" t="s">
        <v>180</v>
      </c>
      <c r="BR37" s="326" t="s">
        <v>4</v>
      </c>
    </row>
    <row r="38" spans="2:70" ht="18" customHeight="1" x14ac:dyDescent="0.2">
      <c r="B38" s="478">
        <v>1903001</v>
      </c>
      <c r="C38" s="369" t="s">
        <v>294</v>
      </c>
      <c r="D38" s="214">
        <v>6199000000</v>
      </c>
      <c r="E38" s="214"/>
      <c r="F38" s="214"/>
      <c r="G38" s="364">
        <f>SUM(D38:F38)</f>
        <v>6199000000</v>
      </c>
      <c r="H38" s="214"/>
      <c r="I38" s="214"/>
      <c r="J38" s="186">
        <v>1001000000</v>
      </c>
      <c r="K38" s="358"/>
      <c r="L38" s="364">
        <f>SUM(H38:K38)</f>
        <v>1001000000</v>
      </c>
      <c r="M38" s="214"/>
      <c r="N38" s="358"/>
      <c r="O38" s="214"/>
      <c r="P38" s="214"/>
      <c r="Q38" s="364">
        <f>SUM(M38:P38)</f>
        <v>0</v>
      </c>
      <c r="R38" s="366">
        <f>SUM(G38,L38,Q38)</f>
        <v>7200000000</v>
      </c>
      <c r="S38" s="327">
        <f>SUM(D38,H38)</f>
        <v>6199000000</v>
      </c>
      <c r="T38" s="367">
        <f>SUM(E38,I38,M38)</f>
        <v>0</v>
      </c>
      <c r="U38" s="367">
        <f>SUM(N38)</f>
        <v>0</v>
      </c>
      <c r="V38" s="367">
        <f>SUM(F38,J38,O38)</f>
        <v>1001000000</v>
      </c>
      <c r="W38" s="367">
        <f>SUM(K38,P38)</f>
        <v>0</v>
      </c>
      <c r="X38" s="329">
        <f>SUM(S38:W38)</f>
        <v>7200000000</v>
      </c>
      <c r="Y38" s="502">
        <v>1903001</v>
      </c>
      <c r="Z38" s="313"/>
      <c r="AA38" s="214">
        <v>6199000000</v>
      </c>
      <c r="AB38" s="214"/>
      <c r="AC38" s="214"/>
      <c r="AD38" s="312">
        <f>SUM(AA38:AC38)</f>
        <v>6199000000</v>
      </c>
      <c r="AE38" s="214"/>
      <c r="AF38" s="214"/>
      <c r="AG38" s="214"/>
      <c r="AH38" s="307"/>
      <c r="AI38" s="312">
        <f>SUM(AE38:AH38)</f>
        <v>0</v>
      </c>
      <c r="AJ38" s="214"/>
      <c r="AK38" s="307"/>
      <c r="AL38" s="214"/>
      <c r="AM38" s="214"/>
      <c r="AN38" s="312">
        <f>SUM(AJ38:AM38)</f>
        <v>0</v>
      </c>
      <c r="AO38" s="312">
        <f>SUM(AD38,AI38,AN38)</f>
        <v>6199000000</v>
      </c>
      <c r="AP38" s="327">
        <f>SUM(AA38,AE38)</f>
        <v>6199000000</v>
      </c>
      <c r="AQ38" s="385">
        <f>SUM(AB38,AF38,AJ38)</f>
        <v>0</v>
      </c>
      <c r="AR38" s="385">
        <f>SUM(AK38)</f>
        <v>0</v>
      </c>
      <c r="AS38" s="385">
        <f>SUM(AC38,AG38,AL38)</f>
        <v>0</v>
      </c>
      <c r="AT38" s="385">
        <f>SUM(AH38,AM38)</f>
        <v>0</v>
      </c>
      <c r="AU38" s="329">
        <f>SUM(AP38:AT38)</f>
        <v>6199000000</v>
      </c>
      <c r="AV38" s="502">
        <v>1903001</v>
      </c>
      <c r="AW38" s="346" t="s">
        <v>294</v>
      </c>
      <c r="AX38" s="186">
        <f>D38-AA38</f>
        <v>0</v>
      </c>
      <c r="AY38" s="186">
        <f t="shared" ref="AY38:AY39" si="78">E38-AB38</f>
        <v>0</v>
      </c>
      <c r="AZ38" s="186">
        <f t="shared" ref="AZ38:AZ39" si="79">F38-AC38</f>
        <v>0</v>
      </c>
      <c r="BA38" s="380">
        <f>SUM(AX38:AZ38)</f>
        <v>0</v>
      </c>
      <c r="BB38" s="186">
        <f>H38-AE38</f>
        <v>0</v>
      </c>
      <c r="BC38" s="186">
        <f t="shared" ref="BC38:BC39" si="80">I38-AF38</f>
        <v>0</v>
      </c>
      <c r="BD38" s="186">
        <f t="shared" ref="BD38:BD39" si="81">J38-AG38</f>
        <v>1001000000</v>
      </c>
      <c r="BE38" s="186">
        <f t="shared" ref="BE38:BE39" si="82">K38-AH38</f>
        <v>0</v>
      </c>
      <c r="BF38" s="380">
        <f>SUM(BB38:BE38)</f>
        <v>1001000000</v>
      </c>
      <c r="BG38" s="186">
        <f>M38-AJ38</f>
        <v>0</v>
      </c>
      <c r="BH38" s="186">
        <f t="shared" ref="BH38:BH39" si="83">N38-AK38</f>
        <v>0</v>
      </c>
      <c r="BI38" s="186">
        <f t="shared" ref="BI38:BI39" si="84">O38-AL38</f>
        <v>0</v>
      </c>
      <c r="BJ38" s="186">
        <f t="shared" ref="BJ38:BJ39" si="85">P38-AM38</f>
        <v>0</v>
      </c>
      <c r="BK38" s="380">
        <f>SUM(BG38:BJ38)</f>
        <v>0</v>
      </c>
      <c r="BL38" s="381">
        <f>SUM(BA38,BF38,BK38)</f>
        <v>1001000000</v>
      </c>
      <c r="BM38" s="327">
        <f>SUM(AX38,BB38)</f>
        <v>0</v>
      </c>
      <c r="BN38" s="385">
        <f>SUM(AY38,BC38,BG38)</f>
        <v>0</v>
      </c>
      <c r="BO38" s="385">
        <f>SUM(BH38)</f>
        <v>0</v>
      </c>
      <c r="BP38" s="385">
        <f>SUM(AZ38,BD38,BI38)</f>
        <v>1001000000</v>
      </c>
      <c r="BQ38" s="385">
        <f>SUM(BE38,BJ38)</f>
        <v>0</v>
      </c>
      <c r="BR38" s="329">
        <f>SUM(BM38:BQ38)</f>
        <v>1001000000</v>
      </c>
    </row>
    <row r="39" spans="2:70" ht="18" customHeight="1" x14ac:dyDescent="0.2">
      <c r="B39" s="478"/>
      <c r="C39" s="369" t="s">
        <v>295</v>
      </c>
      <c r="D39" s="214"/>
      <c r="E39" s="214"/>
      <c r="F39" s="214"/>
      <c r="G39" s="364">
        <f>SUM(D39:F39)</f>
        <v>0</v>
      </c>
      <c r="H39" s="214"/>
      <c r="I39" s="214"/>
      <c r="J39" s="186"/>
      <c r="K39" s="358"/>
      <c r="L39" s="364">
        <f>SUM(H39:K39)</f>
        <v>0</v>
      </c>
      <c r="M39" s="215"/>
      <c r="N39" s="358"/>
      <c r="O39" s="215"/>
      <c r="P39" s="215"/>
      <c r="Q39" s="364">
        <f>SUM(M39:P39)</f>
        <v>0</v>
      </c>
      <c r="R39" s="366">
        <f>SUM(G39,L39,Q39)</f>
        <v>0</v>
      </c>
      <c r="S39" s="327">
        <f>SUM(D39,H39)</f>
        <v>0</v>
      </c>
      <c r="T39" s="367">
        <f>SUM(E39,I39,M39)</f>
        <v>0</v>
      </c>
      <c r="U39" s="367">
        <f>SUM(N39)</f>
        <v>0</v>
      </c>
      <c r="V39" s="367">
        <f>SUM(F39,J39,O39)</f>
        <v>0</v>
      </c>
      <c r="W39" s="367">
        <f>SUM(K39,P39)</f>
        <v>0</v>
      </c>
      <c r="X39" s="329">
        <f>SUM(S39:W39)</f>
        <v>0</v>
      </c>
      <c r="Y39" s="502"/>
      <c r="Z39" s="313"/>
      <c r="AA39" s="214"/>
      <c r="AB39" s="214"/>
      <c r="AC39" s="214"/>
      <c r="AD39" s="312">
        <f>SUM(AA39:AC39)</f>
        <v>0</v>
      </c>
      <c r="AE39" s="214"/>
      <c r="AF39" s="214"/>
      <c r="AG39" s="214"/>
      <c r="AH39" s="307"/>
      <c r="AI39" s="312">
        <f>SUM(AE39:AH39)</f>
        <v>0</v>
      </c>
      <c r="AJ39" s="215"/>
      <c r="AK39" s="307"/>
      <c r="AL39" s="215"/>
      <c r="AM39" s="215"/>
      <c r="AN39" s="312">
        <f>SUM(AJ39:AM39)</f>
        <v>0</v>
      </c>
      <c r="AO39" s="312">
        <f>SUM(AD39,AI39,AN39)</f>
        <v>0</v>
      </c>
      <c r="AP39" s="327">
        <f>SUM(AA39,AE39)</f>
        <v>0</v>
      </c>
      <c r="AQ39" s="385">
        <f>SUM(AB39,AF39,AJ39)</f>
        <v>0</v>
      </c>
      <c r="AR39" s="385">
        <f>SUM(AK39)</f>
        <v>0</v>
      </c>
      <c r="AS39" s="385">
        <f>SUM(AC39,AG39,AL39)</f>
        <v>0</v>
      </c>
      <c r="AT39" s="385">
        <f>SUM(AH39,AM39)</f>
        <v>0</v>
      </c>
      <c r="AU39" s="329">
        <f>SUM(AP39:AT39)</f>
        <v>0</v>
      </c>
      <c r="AV39" s="502"/>
      <c r="AW39" s="346" t="s">
        <v>295</v>
      </c>
      <c r="AX39" s="186">
        <f>D39-AA39</f>
        <v>0</v>
      </c>
      <c r="AY39" s="186">
        <f t="shared" si="78"/>
        <v>0</v>
      </c>
      <c r="AZ39" s="186">
        <f t="shared" si="79"/>
        <v>0</v>
      </c>
      <c r="BA39" s="380">
        <f>SUM(AX39:AZ39)</f>
        <v>0</v>
      </c>
      <c r="BB39" s="186">
        <f>H39-AE39</f>
        <v>0</v>
      </c>
      <c r="BC39" s="186">
        <f t="shared" si="80"/>
        <v>0</v>
      </c>
      <c r="BD39" s="186">
        <f t="shared" si="81"/>
        <v>0</v>
      </c>
      <c r="BE39" s="186">
        <f t="shared" si="82"/>
        <v>0</v>
      </c>
      <c r="BF39" s="380">
        <f>SUM(BB39:BE39)</f>
        <v>0</v>
      </c>
      <c r="BG39" s="186">
        <f>M39-AJ39</f>
        <v>0</v>
      </c>
      <c r="BH39" s="186">
        <f t="shared" si="83"/>
        <v>0</v>
      </c>
      <c r="BI39" s="186">
        <f t="shared" si="84"/>
        <v>0</v>
      </c>
      <c r="BJ39" s="186">
        <f t="shared" si="85"/>
        <v>0</v>
      </c>
      <c r="BK39" s="380">
        <f>SUM(BG39:BJ39)</f>
        <v>0</v>
      </c>
      <c r="BL39" s="381">
        <f>SUM(BA39,BF39,BK39)</f>
        <v>0</v>
      </c>
      <c r="BM39" s="327">
        <f>SUM(AX39,BB39)</f>
        <v>0</v>
      </c>
      <c r="BN39" s="385">
        <f>SUM(AY39,BC39,BG39)</f>
        <v>0</v>
      </c>
      <c r="BO39" s="385">
        <f>SUM(BH39)</f>
        <v>0</v>
      </c>
      <c r="BP39" s="385">
        <f>SUM(AZ39,BD39,BI39)</f>
        <v>0</v>
      </c>
      <c r="BQ39" s="385">
        <f>SUM(BE39,BJ39)</f>
        <v>0</v>
      </c>
      <c r="BR39" s="329">
        <f>SUM(BM39:BQ39)</f>
        <v>0</v>
      </c>
    </row>
    <row r="40" spans="2:70" ht="18" customHeight="1" x14ac:dyDescent="0.2">
      <c r="B40" s="478"/>
      <c r="C40" s="255"/>
      <c r="D40" s="195">
        <f>SUM(D38:D39)</f>
        <v>6199000000</v>
      </c>
      <c r="E40" s="195">
        <f t="shared" ref="E40:X40" si="86">SUM(E38:E39)</f>
        <v>0</v>
      </c>
      <c r="F40" s="195">
        <f t="shared" si="86"/>
        <v>0</v>
      </c>
      <c r="G40" s="195">
        <f t="shared" si="86"/>
        <v>6199000000</v>
      </c>
      <c r="H40" s="195">
        <f t="shared" si="86"/>
        <v>0</v>
      </c>
      <c r="I40" s="195">
        <f t="shared" si="86"/>
        <v>0</v>
      </c>
      <c r="J40" s="194">
        <f t="shared" si="86"/>
        <v>1001000000</v>
      </c>
      <c r="K40" s="195">
        <f t="shared" si="86"/>
        <v>0</v>
      </c>
      <c r="L40" s="195">
        <f t="shared" si="86"/>
        <v>1001000000</v>
      </c>
      <c r="M40" s="195">
        <f t="shared" si="86"/>
        <v>0</v>
      </c>
      <c r="N40" s="195">
        <f t="shared" si="86"/>
        <v>0</v>
      </c>
      <c r="O40" s="195">
        <f t="shared" si="86"/>
        <v>0</v>
      </c>
      <c r="P40" s="195">
        <f t="shared" si="86"/>
        <v>0</v>
      </c>
      <c r="Q40" s="195">
        <f t="shared" si="86"/>
        <v>0</v>
      </c>
      <c r="R40" s="196">
        <f t="shared" si="86"/>
        <v>7200000000</v>
      </c>
      <c r="S40" s="197">
        <f t="shared" si="86"/>
        <v>6199000000</v>
      </c>
      <c r="T40" s="195">
        <f t="shared" si="86"/>
        <v>0</v>
      </c>
      <c r="U40" s="195">
        <f t="shared" si="86"/>
        <v>0</v>
      </c>
      <c r="V40" s="195">
        <f t="shared" si="86"/>
        <v>1001000000</v>
      </c>
      <c r="W40" s="195">
        <f t="shared" si="86"/>
        <v>0</v>
      </c>
      <c r="X40" s="196">
        <f t="shared" si="86"/>
        <v>7200000000</v>
      </c>
      <c r="Y40" s="502"/>
      <c r="Z40" s="313"/>
      <c r="AA40" s="195">
        <f>SUM(AA38:AA39)</f>
        <v>6199000000</v>
      </c>
      <c r="AB40" s="195">
        <f t="shared" ref="AB40:AU40" si="87">SUM(AB38:AB39)</f>
        <v>0</v>
      </c>
      <c r="AC40" s="195">
        <f t="shared" si="87"/>
        <v>0</v>
      </c>
      <c r="AD40" s="195">
        <f t="shared" si="87"/>
        <v>6199000000</v>
      </c>
      <c r="AE40" s="195">
        <f t="shared" si="87"/>
        <v>0</v>
      </c>
      <c r="AF40" s="195">
        <f t="shared" si="87"/>
        <v>0</v>
      </c>
      <c r="AG40" s="195">
        <f t="shared" si="87"/>
        <v>0</v>
      </c>
      <c r="AH40" s="195">
        <f t="shared" si="87"/>
        <v>0</v>
      </c>
      <c r="AI40" s="195">
        <f t="shared" si="87"/>
        <v>0</v>
      </c>
      <c r="AJ40" s="195">
        <f t="shared" si="87"/>
        <v>0</v>
      </c>
      <c r="AK40" s="195">
        <f t="shared" si="87"/>
        <v>0</v>
      </c>
      <c r="AL40" s="195">
        <f t="shared" si="87"/>
        <v>0</v>
      </c>
      <c r="AM40" s="195">
        <f t="shared" si="87"/>
        <v>0</v>
      </c>
      <c r="AN40" s="195">
        <f t="shared" si="87"/>
        <v>0</v>
      </c>
      <c r="AO40" s="195">
        <f t="shared" si="87"/>
        <v>6199000000</v>
      </c>
      <c r="AP40" s="197">
        <f t="shared" si="87"/>
        <v>6199000000</v>
      </c>
      <c r="AQ40" s="195">
        <f t="shared" si="87"/>
        <v>0</v>
      </c>
      <c r="AR40" s="195">
        <f t="shared" si="87"/>
        <v>0</v>
      </c>
      <c r="AS40" s="195">
        <f t="shared" si="87"/>
        <v>0</v>
      </c>
      <c r="AT40" s="195">
        <f t="shared" si="87"/>
        <v>0</v>
      </c>
      <c r="AU40" s="196">
        <f t="shared" si="87"/>
        <v>6199000000</v>
      </c>
      <c r="AV40" s="502"/>
      <c r="AW40" s="348"/>
      <c r="AX40" s="194">
        <f>SUM(AX38:AX39)</f>
        <v>0</v>
      </c>
      <c r="AY40" s="194">
        <f t="shared" ref="AY40:BA40" si="88">SUM(AY38:AY39)</f>
        <v>0</v>
      </c>
      <c r="AZ40" s="194">
        <f t="shared" si="88"/>
        <v>0</v>
      </c>
      <c r="BA40" s="194">
        <f t="shared" si="88"/>
        <v>0</v>
      </c>
      <c r="BB40" s="194">
        <f>SUM(BB38:BB39)</f>
        <v>0</v>
      </c>
      <c r="BC40" s="194">
        <f t="shared" ref="BC40:BF40" si="89">SUM(BC38:BC39)</f>
        <v>0</v>
      </c>
      <c r="BD40" s="194">
        <f t="shared" si="89"/>
        <v>1001000000</v>
      </c>
      <c r="BE40" s="194">
        <f t="shared" si="89"/>
        <v>0</v>
      </c>
      <c r="BF40" s="194">
        <f t="shared" si="89"/>
        <v>1001000000</v>
      </c>
      <c r="BG40" s="194">
        <f>SUM(BG38:BG39)</f>
        <v>0</v>
      </c>
      <c r="BH40" s="194">
        <f t="shared" ref="BH40:BQ40" si="90">SUM(BH38:BH39)</f>
        <v>0</v>
      </c>
      <c r="BI40" s="194">
        <f t="shared" si="90"/>
        <v>0</v>
      </c>
      <c r="BJ40" s="194">
        <f t="shared" si="90"/>
        <v>0</v>
      </c>
      <c r="BK40" s="194">
        <f t="shared" si="90"/>
        <v>0</v>
      </c>
      <c r="BL40" s="349">
        <f t="shared" si="90"/>
        <v>1001000000</v>
      </c>
      <c r="BM40" s="197">
        <f t="shared" si="90"/>
        <v>0</v>
      </c>
      <c r="BN40" s="197">
        <f t="shared" si="90"/>
        <v>0</v>
      </c>
      <c r="BO40" s="197">
        <f t="shared" si="90"/>
        <v>0</v>
      </c>
      <c r="BP40" s="197">
        <f t="shared" si="90"/>
        <v>1001000000</v>
      </c>
      <c r="BQ40" s="197">
        <f t="shared" si="90"/>
        <v>0</v>
      </c>
      <c r="BR40" s="197">
        <f>SUM(BR38:BR39)</f>
        <v>1001000000</v>
      </c>
    </row>
    <row r="41" spans="2:70" ht="18" customHeight="1" x14ac:dyDescent="0.2">
      <c r="B41" s="365">
        <v>1904004</v>
      </c>
      <c r="C41" s="369" t="s">
        <v>294</v>
      </c>
      <c r="D41" s="358"/>
      <c r="E41" s="358"/>
      <c r="F41" s="358"/>
      <c r="G41" s="364">
        <f>SUM(D41:F41)</f>
        <v>0</v>
      </c>
      <c r="H41" s="358"/>
      <c r="I41" s="358"/>
      <c r="J41" s="375"/>
      <c r="K41" s="358"/>
      <c r="L41" s="364">
        <f>SUM(H41:K41)</f>
        <v>0</v>
      </c>
      <c r="M41" s="358"/>
      <c r="N41" s="358"/>
      <c r="O41" s="358"/>
      <c r="P41" s="358"/>
      <c r="Q41" s="364">
        <f>SUM(M41:P41)</f>
        <v>0</v>
      </c>
      <c r="R41" s="366">
        <f>SUM(G41,L41,Q41)</f>
        <v>0</v>
      </c>
      <c r="S41" s="327">
        <f>SUM(D41,H41)</f>
        <v>0</v>
      </c>
      <c r="T41" s="367">
        <f>SUM(E41,I41,M41)</f>
        <v>0</v>
      </c>
      <c r="U41" s="367">
        <f>SUM(N41)</f>
        <v>0</v>
      </c>
      <c r="V41" s="367">
        <f>SUM(F41,J41,O41)</f>
        <v>0</v>
      </c>
      <c r="W41" s="367">
        <f>SUM(K41,P41)</f>
        <v>0</v>
      </c>
      <c r="X41" s="329">
        <f>SUM(S41:W41)</f>
        <v>0</v>
      </c>
      <c r="Y41" s="313">
        <v>1904004</v>
      </c>
      <c r="Z41" s="313"/>
      <c r="AA41" s="307"/>
      <c r="AB41" s="307"/>
      <c r="AC41" s="307"/>
      <c r="AD41" s="312">
        <f>SUM(AA41:AC41)</f>
        <v>0</v>
      </c>
      <c r="AE41" s="307"/>
      <c r="AF41" s="307"/>
      <c r="AG41" s="307"/>
      <c r="AH41" s="307"/>
      <c r="AI41" s="312">
        <f>SUM(AE41:AH41)</f>
        <v>0</v>
      </c>
      <c r="AJ41" s="307"/>
      <c r="AK41" s="307"/>
      <c r="AL41" s="307"/>
      <c r="AM41" s="307"/>
      <c r="AN41" s="312">
        <f>SUM(AJ41:AM41)</f>
        <v>0</v>
      </c>
      <c r="AO41" s="312">
        <f>SUM(AD41,AI41,AN41)</f>
        <v>0</v>
      </c>
      <c r="AP41" s="327">
        <f>SUM(AA41,AE41)</f>
        <v>0</v>
      </c>
      <c r="AQ41" s="385">
        <f>SUM(AB41,AF41,AJ41)</f>
        <v>0</v>
      </c>
      <c r="AR41" s="385">
        <f>SUM(AK41)</f>
        <v>0</v>
      </c>
      <c r="AS41" s="385">
        <f>SUM(AC41,AG41,AL41)</f>
        <v>0</v>
      </c>
      <c r="AT41" s="385">
        <f>SUM(AH41,AM41)</f>
        <v>0</v>
      </c>
      <c r="AU41" s="329">
        <f>SUM(AP41:AT41)</f>
        <v>0</v>
      </c>
      <c r="AV41" s="313">
        <v>1904004</v>
      </c>
      <c r="AW41" s="346" t="s">
        <v>294</v>
      </c>
      <c r="AX41" s="186">
        <f>D41-AA41</f>
        <v>0</v>
      </c>
      <c r="AY41" s="186">
        <f t="shared" ref="AY41:AY42" si="91">E41-AB41</f>
        <v>0</v>
      </c>
      <c r="AZ41" s="186">
        <f t="shared" ref="AZ41:AZ42" si="92">F41-AC41</f>
        <v>0</v>
      </c>
      <c r="BA41" s="380">
        <f>SUM(AX41:AZ41)</f>
        <v>0</v>
      </c>
      <c r="BB41" s="186">
        <f>H41-AE41</f>
        <v>0</v>
      </c>
      <c r="BC41" s="186">
        <f t="shared" ref="BC41:BC42" si="93">I41-AF41</f>
        <v>0</v>
      </c>
      <c r="BD41" s="186">
        <f t="shared" ref="BD41:BD42" si="94">J41-AG41</f>
        <v>0</v>
      </c>
      <c r="BE41" s="186">
        <f t="shared" ref="BE41:BE42" si="95">K41-AH41</f>
        <v>0</v>
      </c>
      <c r="BF41" s="380">
        <f>SUM(BB41:BE41)</f>
        <v>0</v>
      </c>
      <c r="BG41" s="186">
        <f>M41-AJ41</f>
        <v>0</v>
      </c>
      <c r="BH41" s="186">
        <f t="shared" ref="BH41:BH42" si="96">N41-AK41</f>
        <v>0</v>
      </c>
      <c r="BI41" s="186">
        <f t="shared" ref="BI41:BI42" si="97">O41-AL41</f>
        <v>0</v>
      </c>
      <c r="BJ41" s="186">
        <f t="shared" ref="BJ41:BJ42" si="98">P41-AM41</f>
        <v>0</v>
      </c>
      <c r="BK41" s="380">
        <f>SUM(BG41:BJ41)</f>
        <v>0</v>
      </c>
      <c r="BL41" s="381">
        <f>SUM(BA41,BF41,BK41)</f>
        <v>0</v>
      </c>
      <c r="BM41" s="327">
        <f>SUM(AX41,BB41)</f>
        <v>0</v>
      </c>
      <c r="BN41" s="385">
        <f>SUM(AY41,BC41,BG41)</f>
        <v>0</v>
      </c>
      <c r="BO41" s="385">
        <f>SUM(BH41)</f>
        <v>0</v>
      </c>
      <c r="BP41" s="385">
        <f>SUM(AZ41,BD41,BI41)</f>
        <v>0</v>
      </c>
      <c r="BQ41" s="385">
        <f>SUM(BE41,BJ41)</f>
        <v>0</v>
      </c>
      <c r="BR41" s="329">
        <f>SUM(BM41:BQ41)</f>
        <v>0</v>
      </c>
    </row>
    <row r="42" spans="2:70" ht="18" customHeight="1" x14ac:dyDescent="0.2">
      <c r="B42" s="365">
        <v>1002115</v>
      </c>
      <c r="C42" s="369" t="s">
        <v>294</v>
      </c>
      <c r="D42" s="214"/>
      <c r="E42" s="214"/>
      <c r="F42" s="214"/>
      <c r="G42" s="364">
        <f>SUM(D42:F42)</f>
        <v>0</v>
      </c>
      <c r="H42" s="214"/>
      <c r="I42" s="214"/>
      <c r="J42" s="186"/>
      <c r="K42" s="358"/>
      <c r="L42" s="364">
        <f>SUM(H42:K42)</f>
        <v>0</v>
      </c>
      <c r="M42" s="215"/>
      <c r="N42" s="358"/>
      <c r="O42" s="215"/>
      <c r="P42" s="215"/>
      <c r="Q42" s="364">
        <f>SUM(M42:P42)</f>
        <v>0</v>
      </c>
      <c r="R42" s="366">
        <f>SUM(G42,L42,Q42)</f>
        <v>0</v>
      </c>
      <c r="S42" s="327">
        <f>SUM(D42,H42)</f>
        <v>0</v>
      </c>
      <c r="T42" s="367">
        <f>SUM(E42,I42,M42)</f>
        <v>0</v>
      </c>
      <c r="U42" s="367">
        <f>SUM(N42)</f>
        <v>0</v>
      </c>
      <c r="V42" s="367">
        <f>SUM(F42,J42,O42)</f>
        <v>0</v>
      </c>
      <c r="W42" s="367">
        <f>SUM(K42,P42)</f>
        <v>0</v>
      </c>
      <c r="X42" s="329">
        <f>SUM(S42:W42)</f>
        <v>0</v>
      </c>
      <c r="Y42" s="313">
        <v>1002115</v>
      </c>
      <c r="Z42" s="313"/>
      <c r="AA42" s="214"/>
      <c r="AB42" s="214"/>
      <c r="AC42" s="214"/>
      <c r="AD42" s="312">
        <f>SUM(AA42:AC42)</f>
        <v>0</v>
      </c>
      <c r="AE42" s="214"/>
      <c r="AF42" s="214"/>
      <c r="AG42" s="214"/>
      <c r="AH42" s="307"/>
      <c r="AI42" s="312">
        <f>SUM(AE42:AH42)</f>
        <v>0</v>
      </c>
      <c r="AJ42" s="215"/>
      <c r="AK42" s="307"/>
      <c r="AL42" s="215"/>
      <c r="AM42" s="215"/>
      <c r="AN42" s="312">
        <f>SUM(AJ42:AM42)</f>
        <v>0</v>
      </c>
      <c r="AO42" s="312">
        <f>SUM(AD42,AI42,AN42)</f>
        <v>0</v>
      </c>
      <c r="AP42" s="327">
        <f>SUM(AA42,AE42)</f>
        <v>0</v>
      </c>
      <c r="AQ42" s="385">
        <f>SUM(AB42,AF42,AJ42)</f>
        <v>0</v>
      </c>
      <c r="AR42" s="385">
        <f>SUM(AK42)</f>
        <v>0</v>
      </c>
      <c r="AS42" s="385">
        <f>SUM(AC42,AG42,AL42)</f>
        <v>0</v>
      </c>
      <c r="AT42" s="385">
        <f>SUM(AH42,AM42)</f>
        <v>0</v>
      </c>
      <c r="AU42" s="329">
        <f>SUM(AP42:AT42)</f>
        <v>0</v>
      </c>
      <c r="AV42" s="313">
        <v>1002115</v>
      </c>
      <c r="AW42" s="346" t="s">
        <v>294</v>
      </c>
      <c r="AX42" s="186">
        <f>D42-AA42</f>
        <v>0</v>
      </c>
      <c r="AY42" s="186">
        <f t="shared" si="91"/>
        <v>0</v>
      </c>
      <c r="AZ42" s="186">
        <f t="shared" si="92"/>
        <v>0</v>
      </c>
      <c r="BA42" s="380">
        <f>SUM(AX42:AZ42)</f>
        <v>0</v>
      </c>
      <c r="BB42" s="186">
        <f>H42-AE42</f>
        <v>0</v>
      </c>
      <c r="BC42" s="186">
        <f t="shared" si="93"/>
        <v>0</v>
      </c>
      <c r="BD42" s="186">
        <f t="shared" si="94"/>
        <v>0</v>
      </c>
      <c r="BE42" s="186">
        <f t="shared" si="95"/>
        <v>0</v>
      </c>
      <c r="BF42" s="380">
        <f>SUM(BB42:BE42)</f>
        <v>0</v>
      </c>
      <c r="BG42" s="186">
        <f>M42-AJ42</f>
        <v>0</v>
      </c>
      <c r="BH42" s="186">
        <f t="shared" si="96"/>
        <v>0</v>
      </c>
      <c r="BI42" s="186">
        <f t="shared" si="97"/>
        <v>0</v>
      </c>
      <c r="BJ42" s="186">
        <f t="shared" si="98"/>
        <v>0</v>
      </c>
      <c r="BK42" s="380">
        <f>SUM(BG42:BJ42)</f>
        <v>0</v>
      </c>
      <c r="BL42" s="381">
        <f>SUM(BA42,BF42,BK42)</f>
        <v>0</v>
      </c>
      <c r="BM42" s="327">
        <f>SUM(AX42,BB42)</f>
        <v>0</v>
      </c>
      <c r="BN42" s="385">
        <f>SUM(AY42,BC42,BG42)</f>
        <v>0</v>
      </c>
      <c r="BO42" s="385">
        <f>SUM(BH42)</f>
        <v>0</v>
      </c>
      <c r="BP42" s="385">
        <f>SUM(AZ42,BD42,BI42)</f>
        <v>0</v>
      </c>
      <c r="BQ42" s="385">
        <f>SUM(BE42,BJ42)</f>
        <v>0</v>
      </c>
      <c r="BR42" s="329">
        <f>SUM(BM42:BQ42)</f>
        <v>0</v>
      </c>
    </row>
    <row r="43" spans="2:70" ht="18" customHeight="1" x14ac:dyDescent="0.2">
      <c r="B43" s="486" t="s">
        <v>278</v>
      </c>
      <c r="C43" s="489"/>
      <c r="D43" s="364">
        <f t="shared" ref="D43:X43" si="99">SUM(D40:D42)</f>
        <v>6199000000</v>
      </c>
      <c r="E43" s="364">
        <f t="shared" si="99"/>
        <v>0</v>
      </c>
      <c r="F43" s="364">
        <f t="shared" si="99"/>
        <v>0</v>
      </c>
      <c r="G43" s="364">
        <f t="shared" si="99"/>
        <v>6199000000</v>
      </c>
      <c r="H43" s="364">
        <f t="shared" si="99"/>
        <v>0</v>
      </c>
      <c r="I43" s="364">
        <f t="shared" si="99"/>
        <v>0</v>
      </c>
      <c r="J43" s="378">
        <f t="shared" si="99"/>
        <v>1001000000</v>
      </c>
      <c r="K43" s="364">
        <f t="shared" si="99"/>
        <v>0</v>
      </c>
      <c r="L43" s="364">
        <f t="shared" si="99"/>
        <v>1001000000</v>
      </c>
      <c r="M43" s="364">
        <f t="shared" si="99"/>
        <v>0</v>
      </c>
      <c r="N43" s="364">
        <f t="shared" si="99"/>
        <v>0</v>
      </c>
      <c r="O43" s="364">
        <f t="shared" si="99"/>
        <v>0</v>
      </c>
      <c r="P43" s="364">
        <f t="shared" si="99"/>
        <v>0</v>
      </c>
      <c r="Q43" s="364">
        <f t="shared" si="99"/>
        <v>0</v>
      </c>
      <c r="R43" s="366">
        <f t="shared" si="99"/>
        <v>7200000000</v>
      </c>
      <c r="S43" s="198">
        <f t="shared" si="99"/>
        <v>6199000000</v>
      </c>
      <c r="T43" s="364">
        <f t="shared" si="99"/>
        <v>0</v>
      </c>
      <c r="U43" s="364">
        <f t="shared" si="99"/>
        <v>0</v>
      </c>
      <c r="V43" s="364">
        <f t="shared" si="99"/>
        <v>1001000000</v>
      </c>
      <c r="W43" s="364">
        <f t="shared" si="99"/>
        <v>0</v>
      </c>
      <c r="X43" s="366">
        <f t="shared" si="99"/>
        <v>7200000000</v>
      </c>
      <c r="Y43" s="503" t="s">
        <v>278</v>
      </c>
      <c r="Z43" s="311"/>
      <c r="AA43" s="312">
        <f t="shared" ref="AA43:AU43" si="100">SUM(AA40:AA42)</f>
        <v>6199000000</v>
      </c>
      <c r="AB43" s="312">
        <f t="shared" si="100"/>
        <v>0</v>
      </c>
      <c r="AC43" s="312">
        <f t="shared" si="100"/>
        <v>0</v>
      </c>
      <c r="AD43" s="312">
        <f t="shared" si="100"/>
        <v>6199000000</v>
      </c>
      <c r="AE43" s="312">
        <f t="shared" si="100"/>
        <v>0</v>
      </c>
      <c r="AF43" s="312">
        <f t="shared" si="100"/>
        <v>0</v>
      </c>
      <c r="AG43" s="312">
        <f t="shared" si="100"/>
        <v>0</v>
      </c>
      <c r="AH43" s="312">
        <f t="shared" si="100"/>
        <v>0</v>
      </c>
      <c r="AI43" s="312">
        <f t="shared" si="100"/>
        <v>0</v>
      </c>
      <c r="AJ43" s="312">
        <f t="shared" si="100"/>
        <v>0</v>
      </c>
      <c r="AK43" s="312">
        <f t="shared" si="100"/>
        <v>0</v>
      </c>
      <c r="AL43" s="312">
        <f t="shared" si="100"/>
        <v>0</v>
      </c>
      <c r="AM43" s="312">
        <f t="shared" si="100"/>
        <v>0</v>
      </c>
      <c r="AN43" s="312">
        <f t="shared" si="100"/>
        <v>0</v>
      </c>
      <c r="AO43" s="312">
        <f t="shared" si="100"/>
        <v>6199000000</v>
      </c>
      <c r="AP43" s="198">
        <f t="shared" si="100"/>
        <v>6199000000</v>
      </c>
      <c r="AQ43" s="388">
        <f t="shared" si="100"/>
        <v>0</v>
      </c>
      <c r="AR43" s="388">
        <f t="shared" si="100"/>
        <v>0</v>
      </c>
      <c r="AS43" s="388">
        <f t="shared" si="100"/>
        <v>0</v>
      </c>
      <c r="AT43" s="388">
        <f t="shared" si="100"/>
        <v>0</v>
      </c>
      <c r="AU43" s="389">
        <f t="shared" si="100"/>
        <v>6199000000</v>
      </c>
      <c r="AV43" s="503" t="s">
        <v>278</v>
      </c>
      <c r="AW43" s="493"/>
      <c r="AX43" s="380">
        <f>SUM(AX41:AX42,AX40)</f>
        <v>0</v>
      </c>
      <c r="AY43" s="380">
        <f t="shared" ref="AY43:BA43" si="101">SUM(AY41:AY42,AY40)</f>
        <v>0</v>
      </c>
      <c r="AZ43" s="380">
        <f t="shared" si="101"/>
        <v>0</v>
      </c>
      <c r="BA43" s="380">
        <f t="shared" si="101"/>
        <v>0</v>
      </c>
      <c r="BB43" s="380">
        <f t="shared" ref="BB43:BL43" si="102">SUM(BB40:BB42)</f>
        <v>0</v>
      </c>
      <c r="BC43" s="380">
        <f t="shared" si="102"/>
        <v>0</v>
      </c>
      <c r="BD43" s="380">
        <f t="shared" si="102"/>
        <v>1001000000</v>
      </c>
      <c r="BE43" s="380">
        <f t="shared" si="102"/>
        <v>0</v>
      </c>
      <c r="BF43" s="380">
        <f t="shared" si="102"/>
        <v>1001000000</v>
      </c>
      <c r="BG43" s="380">
        <f t="shared" si="102"/>
        <v>0</v>
      </c>
      <c r="BH43" s="380">
        <f t="shared" si="102"/>
        <v>0</v>
      </c>
      <c r="BI43" s="380">
        <f t="shared" si="102"/>
        <v>0</v>
      </c>
      <c r="BJ43" s="380">
        <f t="shared" si="102"/>
        <v>0</v>
      </c>
      <c r="BK43" s="380">
        <f t="shared" si="102"/>
        <v>0</v>
      </c>
      <c r="BL43" s="381">
        <f t="shared" si="102"/>
        <v>1001000000</v>
      </c>
      <c r="BM43" s="536">
        <f t="shared" ref="BM43:BR43" si="103">SUM(BM40:BM42)</f>
        <v>0</v>
      </c>
      <c r="BN43" s="496">
        <f t="shared" si="103"/>
        <v>0</v>
      </c>
      <c r="BO43" s="496">
        <f t="shared" si="103"/>
        <v>0</v>
      </c>
      <c r="BP43" s="496">
        <f t="shared" si="103"/>
        <v>1001000000</v>
      </c>
      <c r="BQ43" s="496">
        <f t="shared" si="103"/>
        <v>0</v>
      </c>
      <c r="BR43" s="498">
        <f t="shared" si="103"/>
        <v>1001000000</v>
      </c>
    </row>
    <row r="44" spans="2:70" ht="18" customHeight="1" thickBot="1" x14ac:dyDescent="0.25">
      <c r="B44" s="487"/>
      <c r="C44" s="490"/>
      <c r="D44" s="488">
        <f>SUM(G43)</f>
        <v>6199000000</v>
      </c>
      <c r="E44" s="488"/>
      <c r="F44" s="488"/>
      <c r="G44" s="488"/>
      <c r="H44" s="488">
        <f>SUM(L43,Q43)</f>
        <v>1001000000</v>
      </c>
      <c r="I44" s="488"/>
      <c r="J44" s="488"/>
      <c r="K44" s="488"/>
      <c r="L44" s="488"/>
      <c r="M44" s="488"/>
      <c r="N44" s="488"/>
      <c r="O44" s="488"/>
      <c r="P44" s="488"/>
      <c r="Q44" s="488"/>
      <c r="R44" s="199">
        <f>SUM(D44:Q44)</f>
        <v>7200000000</v>
      </c>
      <c r="S44" s="200"/>
      <c r="T44" s="201"/>
      <c r="U44" s="201"/>
      <c r="V44" s="201"/>
      <c r="W44" s="201">
        <f>SUM(T43,U43,W43)</f>
        <v>0</v>
      </c>
      <c r="X44" s="202"/>
      <c r="Y44" s="503"/>
      <c r="Z44" s="311"/>
      <c r="AA44" s="504">
        <f>SUM(AD43)</f>
        <v>6199000000</v>
      </c>
      <c r="AB44" s="504"/>
      <c r="AC44" s="504"/>
      <c r="AD44" s="504"/>
      <c r="AE44" s="504">
        <f>SUM(AI43,AN43)</f>
        <v>0</v>
      </c>
      <c r="AF44" s="504"/>
      <c r="AG44" s="504"/>
      <c r="AH44" s="504"/>
      <c r="AI44" s="504"/>
      <c r="AJ44" s="504"/>
      <c r="AK44" s="504"/>
      <c r="AL44" s="504"/>
      <c r="AM44" s="504"/>
      <c r="AN44" s="504"/>
      <c r="AO44" s="312">
        <f>SUM(AA44:AN44)</f>
        <v>6199000000</v>
      </c>
      <c r="AP44" s="200"/>
      <c r="AQ44" s="201"/>
      <c r="AR44" s="201"/>
      <c r="AS44" s="201"/>
      <c r="AT44" s="201">
        <f>SUM(AQ43,AR43,AT43)</f>
        <v>0</v>
      </c>
      <c r="AU44" s="202"/>
      <c r="AV44" s="503"/>
      <c r="AW44" s="494"/>
      <c r="AX44" s="492">
        <f>SUM(BA43)</f>
        <v>0</v>
      </c>
      <c r="AY44" s="492"/>
      <c r="AZ44" s="492"/>
      <c r="BA44" s="492"/>
      <c r="BB44" s="492">
        <f>SUM(BF43,BK43)</f>
        <v>1001000000</v>
      </c>
      <c r="BC44" s="492"/>
      <c r="BD44" s="492"/>
      <c r="BE44" s="492"/>
      <c r="BF44" s="492"/>
      <c r="BG44" s="492"/>
      <c r="BH44" s="492"/>
      <c r="BI44" s="492"/>
      <c r="BJ44" s="492"/>
      <c r="BK44" s="492"/>
      <c r="BL44" s="350">
        <f>SUM(AX44:BK44)</f>
        <v>1001000000</v>
      </c>
      <c r="BM44" s="537"/>
      <c r="BN44" s="497"/>
      <c r="BO44" s="497"/>
      <c r="BP44" s="497"/>
      <c r="BQ44" s="497"/>
      <c r="BR44" s="499"/>
    </row>
    <row r="45" spans="2:70" ht="18" customHeight="1" thickBot="1" x14ac:dyDescent="0.25">
      <c r="S45" s="341"/>
      <c r="T45" s="341"/>
      <c r="U45" s="341"/>
      <c r="V45" s="341"/>
      <c r="W45" s="341"/>
      <c r="X45" s="341"/>
      <c r="AP45" s="341"/>
      <c r="AQ45" s="341"/>
      <c r="AR45" s="341"/>
      <c r="AS45" s="341"/>
      <c r="AT45" s="341"/>
      <c r="AU45" s="341"/>
      <c r="BM45" s="341"/>
      <c r="BN45" s="341"/>
      <c r="BO45" s="341"/>
      <c r="BP45" s="341"/>
      <c r="BQ45" s="341"/>
      <c r="BR45" s="341"/>
    </row>
    <row r="46" spans="2:70" ht="18" customHeight="1" x14ac:dyDescent="0.2">
      <c r="B46" s="479" t="s">
        <v>408</v>
      </c>
      <c r="C46" s="243"/>
      <c r="D46" s="483" t="s">
        <v>273</v>
      </c>
      <c r="E46" s="483"/>
      <c r="F46" s="471"/>
      <c r="G46" s="471"/>
      <c r="H46" s="482" t="s">
        <v>274</v>
      </c>
      <c r="I46" s="483"/>
      <c r="J46" s="483"/>
      <c r="K46" s="483"/>
      <c r="L46" s="483"/>
      <c r="M46" s="483"/>
      <c r="N46" s="483"/>
      <c r="O46" s="483"/>
      <c r="P46" s="483"/>
      <c r="Q46" s="483"/>
      <c r="R46" s="484" t="s">
        <v>4</v>
      </c>
      <c r="S46" s="467"/>
      <c r="T46" s="467"/>
      <c r="U46" s="467"/>
      <c r="V46" s="467"/>
      <c r="W46" s="467"/>
      <c r="X46" s="468"/>
      <c r="Y46" s="479" t="s">
        <v>408</v>
      </c>
      <c r="Z46" s="342"/>
      <c r="AA46" s="483" t="s">
        <v>273</v>
      </c>
      <c r="AB46" s="483"/>
      <c r="AC46" s="471"/>
      <c r="AD46" s="471"/>
      <c r="AE46" s="482" t="s">
        <v>274</v>
      </c>
      <c r="AF46" s="483"/>
      <c r="AG46" s="483"/>
      <c r="AH46" s="483"/>
      <c r="AI46" s="483"/>
      <c r="AJ46" s="483"/>
      <c r="AK46" s="483"/>
      <c r="AL46" s="483"/>
      <c r="AM46" s="483"/>
      <c r="AN46" s="483"/>
      <c r="AO46" s="484" t="s">
        <v>4</v>
      </c>
      <c r="AP46" s="467"/>
      <c r="AQ46" s="467"/>
      <c r="AR46" s="467"/>
      <c r="AS46" s="467"/>
      <c r="AT46" s="467"/>
      <c r="AU46" s="468"/>
      <c r="AV46" s="479" t="s">
        <v>408</v>
      </c>
      <c r="AW46" s="344"/>
      <c r="AX46" s="491" t="s">
        <v>273</v>
      </c>
      <c r="AY46" s="491"/>
      <c r="AZ46" s="491"/>
      <c r="BA46" s="491"/>
      <c r="BB46" s="491" t="s">
        <v>274</v>
      </c>
      <c r="BC46" s="491"/>
      <c r="BD46" s="491"/>
      <c r="BE46" s="491"/>
      <c r="BF46" s="491"/>
      <c r="BG46" s="491"/>
      <c r="BH46" s="491"/>
      <c r="BI46" s="491"/>
      <c r="BJ46" s="491"/>
      <c r="BK46" s="491"/>
      <c r="BL46" s="500" t="s">
        <v>4</v>
      </c>
      <c r="BM46" s="467"/>
      <c r="BN46" s="467"/>
      <c r="BO46" s="467"/>
      <c r="BP46" s="467"/>
      <c r="BQ46" s="467"/>
      <c r="BR46" s="468"/>
    </row>
    <row r="47" spans="2:70" ht="18" customHeight="1" thickBot="1" x14ac:dyDescent="0.25">
      <c r="B47" s="480"/>
      <c r="C47" s="244"/>
      <c r="D47" s="472" t="s">
        <v>275</v>
      </c>
      <c r="E47" s="472"/>
      <c r="F47" s="473"/>
      <c r="G47" s="473"/>
      <c r="H47" s="474" t="s">
        <v>276</v>
      </c>
      <c r="I47" s="472"/>
      <c r="J47" s="472"/>
      <c r="K47" s="472"/>
      <c r="L47" s="472"/>
      <c r="M47" s="472" t="s">
        <v>277</v>
      </c>
      <c r="N47" s="472"/>
      <c r="O47" s="472"/>
      <c r="P47" s="472"/>
      <c r="Q47" s="472"/>
      <c r="R47" s="485"/>
      <c r="S47" s="469"/>
      <c r="T47" s="469"/>
      <c r="U47" s="469"/>
      <c r="V47" s="469"/>
      <c r="W47" s="469"/>
      <c r="X47" s="470"/>
      <c r="Y47" s="480"/>
      <c r="Z47" s="337"/>
      <c r="AA47" s="472" t="s">
        <v>275</v>
      </c>
      <c r="AB47" s="472"/>
      <c r="AC47" s="473"/>
      <c r="AD47" s="473"/>
      <c r="AE47" s="474" t="s">
        <v>276</v>
      </c>
      <c r="AF47" s="472"/>
      <c r="AG47" s="472"/>
      <c r="AH47" s="472"/>
      <c r="AI47" s="472"/>
      <c r="AJ47" s="472" t="s">
        <v>277</v>
      </c>
      <c r="AK47" s="472"/>
      <c r="AL47" s="472"/>
      <c r="AM47" s="472"/>
      <c r="AN47" s="472"/>
      <c r="AO47" s="485"/>
      <c r="AP47" s="469"/>
      <c r="AQ47" s="469"/>
      <c r="AR47" s="469"/>
      <c r="AS47" s="469"/>
      <c r="AT47" s="469"/>
      <c r="AU47" s="470"/>
      <c r="AV47" s="480"/>
      <c r="AW47" s="345"/>
      <c r="AX47" s="495" t="s">
        <v>275</v>
      </c>
      <c r="AY47" s="495"/>
      <c r="AZ47" s="495"/>
      <c r="BA47" s="495"/>
      <c r="BB47" s="495" t="s">
        <v>276</v>
      </c>
      <c r="BC47" s="495"/>
      <c r="BD47" s="495"/>
      <c r="BE47" s="495"/>
      <c r="BF47" s="495"/>
      <c r="BG47" s="495" t="s">
        <v>277</v>
      </c>
      <c r="BH47" s="495"/>
      <c r="BI47" s="495"/>
      <c r="BJ47" s="495"/>
      <c r="BK47" s="495"/>
      <c r="BL47" s="501"/>
      <c r="BM47" s="469"/>
      <c r="BN47" s="469"/>
      <c r="BO47" s="469"/>
      <c r="BP47" s="469"/>
      <c r="BQ47" s="469"/>
      <c r="BR47" s="470"/>
    </row>
    <row r="48" spans="2:70" ht="18" customHeight="1" x14ac:dyDescent="0.2">
      <c r="B48" s="481"/>
      <c r="C48" s="244"/>
      <c r="D48" s="358" t="s">
        <v>9</v>
      </c>
      <c r="E48" s="358" t="s">
        <v>10</v>
      </c>
      <c r="F48" s="358" t="s">
        <v>12</v>
      </c>
      <c r="G48" s="374" t="s">
        <v>4</v>
      </c>
      <c r="H48" s="362" t="s">
        <v>9</v>
      </c>
      <c r="I48" s="358" t="s">
        <v>10</v>
      </c>
      <c r="J48" s="358" t="s">
        <v>12</v>
      </c>
      <c r="K48" s="358" t="s">
        <v>180</v>
      </c>
      <c r="L48" s="364" t="s">
        <v>4</v>
      </c>
      <c r="M48" s="358" t="s">
        <v>10</v>
      </c>
      <c r="N48" s="358" t="s">
        <v>11</v>
      </c>
      <c r="O48" s="358" t="s">
        <v>12</v>
      </c>
      <c r="P48" s="358" t="s">
        <v>180</v>
      </c>
      <c r="Q48" s="364" t="s">
        <v>4</v>
      </c>
      <c r="R48" s="485"/>
      <c r="S48" s="324" t="s">
        <v>9</v>
      </c>
      <c r="T48" s="325" t="s">
        <v>10</v>
      </c>
      <c r="U48" s="325" t="s">
        <v>11</v>
      </c>
      <c r="V48" s="325" t="s">
        <v>12</v>
      </c>
      <c r="W48" s="325" t="s">
        <v>180</v>
      </c>
      <c r="X48" s="326" t="s">
        <v>4</v>
      </c>
      <c r="Y48" s="481"/>
      <c r="Z48" s="338"/>
      <c r="AA48" s="307" t="s">
        <v>9</v>
      </c>
      <c r="AB48" s="307" t="s">
        <v>10</v>
      </c>
      <c r="AC48" s="307" t="s">
        <v>12</v>
      </c>
      <c r="AD48" s="221" t="s">
        <v>4</v>
      </c>
      <c r="AE48" s="308" t="s">
        <v>9</v>
      </c>
      <c r="AF48" s="307" t="s">
        <v>10</v>
      </c>
      <c r="AG48" s="307" t="s">
        <v>12</v>
      </c>
      <c r="AH48" s="307" t="s">
        <v>180</v>
      </c>
      <c r="AI48" s="312" t="s">
        <v>4</v>
      </c>
      <c r="AJ48" s="307" t="s">
        <v>10</v>
      </c>
      <c r="AK48" s="307" t="s">
        <v>11</v>
      </c>
      <c r="AL48" s="307" t="s">
        <v>12</v>
      </c>
      <c r="AM48" s="307" t="s">
        <v>180</v>
      </c>
      <c r="AN48" s="312" t="s">
        <v>4</v>
      </c>
      <c r="AO48" s="485"/>
      <c r="AP48" s="324" t="s">
        <v>9</v>
      </c>
      <c r="AQ48" s="325" t="s">
        <v>10</v>
      </c>
      <c r="AR48" s="325" t="s">
        <v>11</v>
      </c>
      <c r="AS48" s="325" t="s">
        <v>12</v>
      </c>
      <c r="AT48" s="325" t="s">
        <v>180</v>
      </c>
      <c r="AU48" s="326" t="s">
        <v>4</v>
      </c>
      <c r="AV48" s="481"/>
      <c r="AW48" s="345"/>
      <c r="AX48" s="419" t="s">
        <v>9</v>
      </c>
      <c r="AY48" s="419" t="s">
        <v>10</v>
      </c>
      <c r="AZ48" s="419" t="s">
        <v>12</v>
      </c>
      <c r="BA48" s="380" t="s">
        <v>4</v>
      </c>
      <c r="BB48" s="419" t="s">
        <v>9</v>
      </c>
      <c r="BC48" s="419" t="s">
        <v>10</v>
      </c>
      <c r="BD48" s="419" t="s">
        <v>12</v>
      </c>
      <c r="BE48" s="419" t="s">
        <v>180</v>
      </c>
      <c r="BF48" s="380" t="s">
        <v>4</v>
      </c>
      <c r="BG48" s="419" t="s">
        <v>10</v>
      </c>
      <c r="BH48" s="419" t="s">
        <v>11</v>
      </c>
      <c r="BI48" s="419" t="s">
        <v>12</v>
      </c>
      <c r="BJ48" s="419" t="s">
        <v>180</v>
      </c>
      <c r="BK48" s="380" t="s">
        <v>4</v>
      </c>
      <c r="BL48" s="501"/>
      <c r="BM48" s="324" t="s">
        <v>9</v>
      </c>
      <c r="BN48" s="325" t="s">
        <v>10</v>
      </c>
      <c r="BO48" s="325" t="s">
        <v>11</v>
      </c>
      <c r="BP48" s="325" t="s">
        <v>12</v>
      </c>
      <c r="BQ48" s="325" t="s">
        <v>180</v>
      </c>
      <c r="BR48" s="326" t="s">
        <v>4</v>
      </c>
    </row>
    <row r="49" spans="2:71" ht="18" customHeight="1" x14ac:dyDescent="0.2">
      <c r="B49" s="478">
        <v>1903001</v>
      </c>
      <c r="C49" s="369" t="s">
        <v>294</v>
      </c>
      <c r="D49" s="214"/>
      <c r="E49" s="214"/>
      <c r="F49" s="214"/>
      <c r="G49" s="364">
        <f>SUM(D49:F49)</f>
        <v>0</v>
      </c>
      <c r="H49" s="214"/>
      <c r="I49" s="214"/>
      <c r="J49" s="214"/>
      <c r="K49" s="358"/>
      <c r="L49" s="364">
        <f>SUM(H49:K49)</f>
        <v>0</v>
      </c>
      <c r="M49" s="214"/>
      <c r="N49" s="358"/>
      <c r="O49" s="214"/>
      <c r="P49" s="214"/>
      <c r="Q49" s="364">
        <f>SUM(M49:P49)</f>
        <v>0</v>
      </c>
      <c r="R49" s="366">
        <f>SUM(G49,L49,Q49)</f>
        <v>0</v>
      </c>
      <c r="S49" s="327">
        <f>SUM(D49,H49)</f>
        <v>0</v>
      </c>
      <c r="T49" s="385">
        <f>SUM(E49,I49,M49)</f>
        <v>0</v>
      </c>
      <c r="U49" s="385">
        <f>SUM(N49)</f>
        <v>0</v>
      </c>
      <c r="V49" s="385">
        <f>SUM(F49,J49,O49)</f>
        <v>0</v>
      </c>
      <c r="W49" s="385">
        <f>SUM(K49,P49)</f>
        <v>0</v>
      </c>
      <c r="X49" s="329">
        <f>SUM(S49:W49)</f>
        <v>0</v>
      </c>
      <c r="Y49" s="478">
        <v>1903001</v>
      </c>
      <c r="Z49" s="305"/>
      <c r="AA49" s="214"/>
      <c r="AB49" s="214"/>
      <c r="AC49" s="214"/>
      <c r="AD49" s="312">
        <f>SUM(AA49:AC49)</f>
        <v>0</v>
      </c>
      <c r="AE49" s="214"/>
      <c r="AF49" s="214"/>
      <c r="AG49" s="214"/>
      <c r="AH49" s="307"/>
      <c r="AI49" s="312">
        <f>SUM(AE49:AH49)</f>
        <v>0</v>
      </c>
      <c r="AJ49" s="214"/>
      <c r="AK49" s="307"/>
      <c r="AL49" s="214"/>
      <c r="AM49" s="214"/>
      <c r="AN49" s="312">
        <f>SUM(AJ49:AM49)</f>
        <v>0</v>
      </c>
      <c r="AO49" s="189">
        <f>SUM(AD49,AI49,AN49)</f>
        <v>0</v>
      </c>
      <c r="AP49" s="327">
        <f>SUM(AA49,AE49)</f>
        <v>0</v>
      </c>
      <c r="AQ49" s="385">
        <f>SUM(AB49,AF49,AJ49)</f>
        <v>0</v>
      </c>
      <c r="AR49" s="385">
        <f>SUM(AK49)</f>
        <v>0</v>
      </c>
      <c r="AS49" s="385">
        <f>SUM(AC49,AG49,AL49)</f>
        <v>0</v>
      </c>
      <c r="AT49" s="385">
        <f>SUM(AH49,AM49)</f>
        <v>0</v>
      </c>
      <c r="AU49" s="329">
        <f>SUM(AP49:AT49)</f>
        <v>0</v>
      </c>
      <c r="AV49" s="478">
        <v>1903001</v>
      </c>
      <c r="AW49" s="346" t="s">
        <v>294</v>
      </c>
      <c r="AX49" s="186">
        <f>D49-AA49</f>
        <v>0</v>
      </c>
      <c r="AY49" s="186">
        <f t="shared" ref="AY49:AY50" si="104">E49-AB49</f>
        <v>0</v>
      </c>
      <c r="AZ49" s="186">
        <f t="shared" ref="AZ49:AZ50" si="105">F49-AC49</f>
        <v>0</v>
      </c>
      <c r="BA49" s="380">
        <f>SUM(AX49:AZ49)</f>
        <v>0</v>
      </c>
      <c r="BB49" s="186">
        <f>H49-AE49</f>
        <v>0</v>
      </c>
      <c r="BC49" s="186">
        <f t="shared" ref="BC49:BC50" si="106">I49-AF49</f>
        <v>0</v>
      </c>
      <c r="BD49" s="186">
        <f t="shared" ref="BD49:BD50" si="107">J49-AG49</f>
        <v>0</v>
      </c>
      <c r="BE49" s="186">
        <f t="shared" ref="BE49:BE50" si="108">K49-AH49</f>
        <v>0</v>
      </c>
      <c r="BF49" s="380">
        <f>SUM(BB49:BE49)</f>
        <v>0</v>
      </c>
      <c r="BG49" s="186">
        <f>M49-AJ49</f>
        <v>0</v>
      </c>
      <c r="BH49" s="186">
        <f t="shared" ref="BH49:BH50" si="109">N49-AK49</f>
        <v>0</v>
      </c>
      <c r="BI49" s="186">
        <f t="shared" ref="BI49:BI50" si="110">O49-AL49</f>
        <v>0</v>
      </c>
      <c r="BJ49" s="186">
        <f t="shared" ref="BJ49:BJ50" si="111">P49-AM49</f>
        <v>0</v>
      </c>
      <c r="BK49" s="380">
        <f>SUM(BG49:BJ49)</f>
        <v>0</v>
      </c>
      <c r="BL49" s="381">
        <f>SUM(BA49,BF49,BK49)</f>
        <v>0</v>
      </c>
      <c r="BM49" s="327">
        <f>SUM(AX49,BB49)</f>
        <v>0</v>
      </c>
      <c r="BN49" s="385">
        <f>SUM(AY49,BC49,BG49)</f>
        <v>0</v>
      </c>
      <c r="BO49" s="385">
        <f>SUM(BH49)</f>
        <v>0</v>
      </c>
      <c r="BP49" s="385">
        <f>SUM(AZ49,BD49,BI49)</f>
        <v>0</v>
      </c>
      <c r="BQ49" s="385">
        <f>SUM(BE49,BJ49)</f>
        <v>0</v>
      </c>
      <c r="BR49" s="329">
        <f>SUM(BM49:BQ49)</f>
        <v>0</v>
      </c>
    </row>
    <row r="50" spans="2:71" ht="18" customHeight="1" x14ac:dyDescent="0.2">
      <c r="B50" s="478"/>
      <c r="C50" s="369" t="s">
        <v>295</v>
      </c>
      <c r="D50" s="214"/>
      <c r="E50" s="214"/>
      <c r="F50" s="214"/>
      <c r="G50" s="364">
        <f>SUM(D50:F50)</f>
        <v>0</v>
      </c>
      <c r="H50" s="214"/>
      <c r="I50" s="214"/>
      <c r="J50" s="214"/>
      <c r="K50" s="358"/>
      <c r="L50" s="364">
        <f>SUM(H50:K50)</f>
        <v>0</v>
      </c>
      <c r="M50" s="215"/>
      <c r="N50" s="358"/>
      <c r="O50" s="215"/>
      <c r="P50" s="215"/>
      <c r="Q50" s="364">
        <f>SUM(M50:P50)</f>
        <v>0</v>
      </c>
      <c r="R50" s="366">
        <f>SUM(G50,L50,Q50)</f>
        <v>0</v>
      </c>
      <c r="S50" s="327">
        <f>SUM(D50,H50)</f>
        <v>0</v>
      </c>
      <c r="T50" s="385">
        <f>SUM(E50,I50,M50)</f>
        <v>0</v>
      </c>
      <c r="U50" s="385">
        <f>SUM(N50)</f>
        <v>0</v>
      </c>
      <c r="V50" s="385">
        <f>SUM(F50,J50,O50)</f>
        <v>0</v>
      </c>
      <c r="W50" s="385">
        <f>SUM(K50,P50)</f>
        <v>0</v>
      </c>
      <c r="X50" s="329">
        <f>SUM(S50:W50)</f>
        <v>0</v>
      </c>
      <c r="Y50" s="478"/>
      <c r="Z50" s="305"/>
      <c r="AA50" s="214"/>
      <c r="AB50" s="214"/>
      <c r="AC50" s="214"/>
      <c r="AD50" s="312">
        <f>SUM(AA50:AC50)</f>
        <v>0</v>
      </c>
      <c r="AE50" s="214"/>
      <c r="AF50" s="214"/>
      <c r="AG50" s="214"/>
      <c r="AH50" s="307"/>
      <c r="AI50" s="312">
        <f>SUM(AE50:AH50)</f>
        <v>0</v>
      </c>
      <c r="AJ50" s="215"/>
      <c r="AK50" s="307"/>
      <c r="AL50" s="215"/>
      <c r="AM50" s="215"/>
      <c r="AN50" s="312">
        <f>SUM(AJ50:AM50)</f>
        <v>0</v>
      </c>
      <c r="AO50" s="189">
        <f>SUM(AD50,AI50,AN50)</f>
        <v>0</v>
      </c>
      <c r="AP50" s="327">
        <f>SUM(AA50,AE50)</f>
        <v>0</v>
      </c>
      <c r="AQ50" s="385">
        <f>SUM(AB50,AF50,AJ50)</f>
        <v>0</v>
      </c>
      <c r="AR50" s="385">
        <f>SUM(AK50)</f>
        <v>0</v>
      </c>
      <c r="AS50" s="385">
        <f>SUM(AC50,AG50,AL50)</f>
        <v>0</v>
      </c>
      <c r="AT50" s="385">
        <f>SUM(AH50,AM50)</f>
        <v>0</v>
      </c>
      <c r="AU50" s="329">
        <f>SUM(AP50:AT50)</f>
        <v>0</v>
      </c>
      <c r="AV50" s="478"/>
      <c r="AW50" s="346" t="s">
        <v>295</v>
      </c>
      <c r="AX50" s="186">
        <f>D50-AA50</f>
        <v>0</v>
      </c>
      <c r="AY50" s="186">
        <f t="shared" si="104"/>
        <v>0</v>
      </c>
      <c r="AZ50" s="186">
        <f t="shared" si="105"/>
        <v>0</v>
      </c>
      <c r="BA50" s="380">
        <f>SUM(AX50:AZ50)</f>
        <v>0</v>
      </c>
      <c r="BB50" s="186">
        <f>H50-AE50</f>
        <v>0</v>
      </c>
      <c r="BC50" s="186">
        <f t="shared" si="106"/>
        <v>0</v>
      </c>
      <c r="BD50" s="186">
        <f t="shared" si="107"/>
        <v>0</v>
      </c>
      <c r="BE50" s="186">
        <f t="shared" si="108"/>
        <v>0</v>
      </c>
      <c r="BF50" s="380">
        <f>SUM(BB50:BE50)</f>
        <v>0</v>
      </c>
      <c r="BG50" s="186">
        <f>M50-AJ50</f>
        <v>0</v>
      </c>
      <c r="BH50" s="186">
        <f t="shared" si="109"/>
        <v>0</v>
      </c>
      <c r="BI50" s="186">
        <f t="shared" si="110"/>
        <v>0</v>
      </c>
      <c r="BJ50" s="186">
        <f t="shared" si="111"/>
        <v>0</v>
      </c>
      <c r="BK50" s="380">
        <f>SUM(BG50:BJ50)</f>
        <v>0</v>
      </c>
      <c r="BL50" s="381">
        <f>SUM(BA50,BF50,BK50)</f>
        <v>0</v>
      </c>
      <c r="BM50" s="327">
        <f>SUM(AX50,BB50)</f>
        <v>0</v>
      </c>
      <c r="BN50" s="385">
        <f>SUM(AY50,BC50,BG50)</f>
        <v>0</v>
      </c>
      <c r="BO50" s="385">
        <f>SUM(BH50)</f>
        <v>0</v>
      </c>
      <c r="BP50" s="385">
        <f>SUM(AZ50,BD50,BI50)</f>
        <v>0</v>
      </c>
      <c r="BQ50" s="385">
        <f>SUM(BE50,BJ50)</f>
        <v>0</v>
      </c>
      <c r="BR50" s="329">
        <f>SUM(BM50:BQ50)</f>
        <v>0</v>
      </c>
    </row>
    <row r="51" spans="2:71" ht="18" customHeight="1" x14ac:dyDescent="0.2">
      <c r="B51" s="478"/>
      <c r="C51" s="410"/>
      <c r="D51" s="195">
        <f>SUM(D49:D50)</f>
        <v>0</v>
      </c>
      <c r="E51" s="195">
        <f t="shared" ref="E51:X51" si="112">SUM(E49:E50)</f>
        <v>0</v>
      </c>
      <c r="F51" s="195">
        <f t="shared" si="112"/>
        <v>0</v>
      </c>
      <c r="G51" s="195">
        <f t="shared" si="112"/>
        <v>0</v>
      </c>
      <c r="H51" s="195">
        <f t="shared" si="112"/>
        <v>0</v>
      </c>
      <c r="I51" s="195">
        <f t="shared" si="112"/>
        <v>0</v>
      </c>
      <c r="J51" s="195">
        <f t="shared" si="112"/>
        <v>0</v>
      </c>
      <c r="K51" s="195">
        <f t="shared" si="112"/>
        <v>0</v>
      </c>
      <c r="L51" s="195">
        <f t="shared" si="112"/>
        <v>0</v>
      </c>
      <c r="M51" s="195">
        <f t="shared" si="112"/>
        <v>0</v>
      </c>
      <c r="N51" s="195">
        <f t="shared" si="112"/>
        <v>0</v>
      </c>
      <c r="O51" s="195">
        <f t="shared" si="112"/>
        <v>0</v>
      </c>
      <c r="P51" s="195">
        <f t="shared" si="112"/>
        <v>0</v>
      </c>
      <c r="Q51" s="195">
        <f t="shared" si="112"/>
        <v>0</v>
      </c>
      <c r="R51" s="196">
        <f t="shared" si="112"/>
        <v>0</v>
      </c>
      <c r="S51" s="197">
        <f t="shared" si="112"/>
        <v>0</v>
      </c>
      <c r="T51" s="195">
        <f t="shared" si="112"/>
        <v>0</v>
      </c>
      <c r="U51" s="195">
        <f t="shared" si="112"/>
        <v>0</v>
      </c>
      <c r="V51" s="195">
        <f t="shared" si="112"/>
        <v>0</v>
      </c>
      <c r="W51" s="195">
        <f t="shared" si="112"/>
        <v>0</v>
      </c>
      <c r="X51" s="196">
        <f t="shared" si="112"/>
        <v>0</v>
      </c>
      <c r="Y51" s="478"/>
      <c r="Z51" s="305"/>
      <c r="AA51" s="195">
        <f>SUM(AA49:AA50)</f>
        <v>0</v>
      </c>
      <c r="AB51" s="195">
        <f t="shared" ref="AB51:AU51" si="113">SUM(AB49:AB50)</f>
        <v>0</v>
      </c>
      <c r="AC51" s="195">
        <f t="shared" si="113"/>
        <v>0</v>
      </c>
      <c r="AD51" s="195">
        <f t="shared" si="113"/>
        <v>0</v>
      </c>
      <c r="AE51" s="195">
        <f t="shared" si="113"/>
        <v>0</v>
      </c>
      <c r="AF51" s="195">
        <f t="shared" si="113"/>
        <v>0</v>
      </c>
      <c r="AG51" s="195">
        <f t="shared" si="113"/>
        <v>0</v>
      </c>
      <c r="AH51" s="195">
        <f t="shared" si="113"/>
        <v>0</v>
      </c>
      <c r="AI51" s="195">
        <f t="shared" si="113"/>
        <v>0</v>
      </c>
      <c r="AJ51" s="195">
        <f t="shared" si="113"/>
        <v>0</v>
      </c>
      <c r="AK51" s="195">
        <f t="shared" si="113"/>
        <v>0</v>
      </c>
      <c r="AL51" s="195">
        <f t="shared" si="113"/>
        <v>0</v>
      </c>
      <c r="AM51" s="195">
        <f t="shared" si="113"/>
        <v>0</v>
      </c>
      <c r="AN51" s="195">
        <f t="shared" si="113"/>
        <v>0</v>
      </c>
      <c r="AO51" s="196">
        <f t="shared" si="113"/>
        <v>0</v>
      </c>
      <c r="AP51" s="197">
        <f t="shared" si="113"/>
        <v>0</v>
      </c>
      <c r="AQ51" s="195">
        <f t="shared" si="113"/>
        <v>0</v>
      </c>
      <c r="AR51" s="195">
        <f t="shared" si="113"/>
        <v>0</v>
      </c>
      <c r="AS51" s="195">
        <f t="shared" si="113"/>
        <v>0</v>
      </c>
      <c r="AT51" s="195">
        <f t="shared" si="113"/>
        <v>0</v>
      </c>
      <c r="AU51" s="196">
        <f t="shared" si="113"/>
        <v>0</v>
      </c>
      <c r="AV51" s="478"/>
      <c r="AW51" s="348"/>
      <c r="AX51" s="194">
        <f>SUM(AX49:AX50)</f>
        <v>0</v>
      </c>
      <c r="AY51" s="194">
        <f t="shared" ref="AY51:BA51" si="114">SUM(AY49:AY50)</f>
        <v>0</v>
      </c>
      <c r="AZ51" s="194">
        <f t="shared" si="114"/>
        <v>0</v>
      </c>
      <c r="BA51" s="194">
        <f t="shared" si="114"/>
        <v>0</v>
      </c>
      <c r="BB51" s="194">
        <f>SUM(BB49:BB50)</f>
        <v>0</v>
      </c>
      <c r="BC51" s="194">
        <f t="shared" ref="BC51:BF51" si="115">SUM(BC49:BC50)</f>
        <v>0</v>
      </c>
      <c r="BD51" s="194">
        <f t="shared" si="115"/>
        <v>0</v>
      </c>
      <c r="BE51" s="194">
        <f t="shared" si="115"/>
        <v>0</v>
      </c>
      <c r="BF51" s="194">
        <f t="shared" si="115"/>
        <v>0</v>
      </c>
      <c r="BG51" s="194">
        <f>SUM(BG49:BG50)</f>
        <v>0</v>
      </c>
      <c r="BH51" s="194">
        <f t="shared" ref="BH51:BQ51" si="116">SUM(BH49:BH50)</f>
        <v>0</v>
      </c>
      <c r="BI51" s="194">
        <f t="shared" si="116"/>
        <v>0</v>
      </c>
      <c r="BJ51" s="194">
        <f t="shared" si="116"/>
        <v>0</v>
      </c>
      <c r="BK51" s="194">
        <f t="shared" si="116"/>
        <v>0</v>
      </c>
      <c r="BL51" s="349">
        <f t="shared" si="116"/>
        <v>0</v>
      </c>
      <c r="BM51" s="197">
        <f t="shared" si="116"/>
        <v>0</v>
      </c>
      <c r="BN51" s="197">
        <f t="shared" si="116"/>
        <v>0</v>
      </c>
      <c r="BO51" s="197">
        <f t="shared" si="116"/>
        <v>0</v>
      </c>
      <c r="BP51" s="197">
        <f t="shared" si="116"/>
        <v>0</v>
      </c>
      <c r="BQ51" s="197">
        <f t="shared" si="116"/>
        <v>0</v>
      </c>
      <c r="BR51" s="197">
        <f>SUM(BR49:BR50)</f>
        <v>0</v>
      </c>
    </row>
    <row r="52" spans="2:71" ht="18" customHeight="1" x14ac:dyDescent="0.6">
      <c r="B52" s="365">
        <v>1904004</v>
      </c>
      <c r="C52" s="369" t="s">
        <v>294</v>
      </c>
      <c r="D52" s="358"/>
      <c r="E52" s="358"/>
      <c r="F52" s="358"/>
      <c r="G52" s="364">
        <f>SUM(D52:F52)</f>
        <v>0</v>
      </c>
      <c r="H52" s="358"/>
      <c r="I52" s="358"/>
      <c r="J52" s="358"/>
      <c r="K52" s="358"/>
      <c r="L52" s="364">
        <f>SUM(H52:K52)</f>
        <v>0</v>
      </c>
      <c r="M52" s="358">
        <v>8032000000</v>
      </c>
      <c r="N52" s="358"/>
      <c r="O52" s="358"/>
      <c r="P52" s="358"/>
      <c r="Q52" s="364">
        <f>SUM(M52:P52)</f>
        <v>8032000000</v>
      </c>
      <c r="R52" s="366">
        <f>SUM(G52,L52,Q52)</f>
        <v>8032000000</v>
      </c>
      <c r="S52" s="327">
        <f>SUM(D52,H52)</f>
        <v>0</v>
      </c>
      <c r="T52" s="385">
        <f>SUM(E52,I52,M52)</f>
        <v>8032000000</v>
      </c>
      <c r="U52" s="385">
        <f>SUM(N52)</f>
        <v>0</v>
      </c>
      <c r="V52" s="385">
        <f>SUM(F52,J52,O52)</f>
        <v>0</v>
      </c>
      <c r="W52" s="385">
        <f>SUM(K52,P52)</f>
        <v>0</v>
      </c>
      <c r="X52" s="329">
        <f>SUM(S52:W52)</f>
        <v>8032000000</v>
      </c>
      <c r="Y52" s="309">
        <v>1904004</v>
      </c>
      <c r="Z52" s="305"/>
      <c r="AA52" s="307"/>
      <c r="AB52" s="307"/>
      <c r="AC52" s="307"/>
      <c r="AD52" s="312">
        <f>SUM(AA52:AC52)</f>
        <v>0</v>
      </c>
      <c r="AE52" s="307"/>
      <c r="AF52" s="307"/>
      <c r="AG52" s="307"/>
      <c r="AH52" s="307"/>
      <c r="AI52" s="312">
        <f>SUM(AE52:AH52)</f>
        <v>0</v>
      </c>
      <c r="AJ52" s="307">
        <v>7624200000</v>
      </c>
      <c r="AK52" s="307"/>
      <c r="AL52" s="307"/>
      <c r="AM52" s="307"/>
      <c r="AN52" s="312">
        <f>SUM(AJ52:AM52)</f>
        <v>7624200000</v>
      </c>
      <c r="AO52" s="189">
        <f>SUM(AD52,AI52,AN52)</f>
        <v>7624200000</v>
      </c>
      <c r="AP52" s="327">
        <f>SUM(AA52,AE52)</f>
        <v>0</v>
      </c>
      <c r="AQ52" s="385">
        <f>SUM(AB52,AF52,AJ52)</f>
        <v>7624200000</v>
      </c>
      <c r="AR52" s="385">
        <f>SUM(AK52)</f>
        <v>0</v>
      </c>
      <c r="AS52" s="385">
        <f>SUM(AC52,AG52,AL52)</f>
        <v>0</v>
      </c>
      <c r="AT52" s="385">
        <f>SUM(AH52,AM52)</f>
        <v>0</v>
      </c>
      <c r="AU52" s="329">
        <f>SUM(AP52:AT52)</f>
        <v>7624200000</v>
      </c>
      <c r="AV52" s="309">
        <v>1904004</v>
      </c>
      <c r="AW52" s="346" t="s">
        <v>294</v>
      </c>
      <c r="AX52" s="186">
        <f>D52-AA52</f>
        <v>0</v>
      </c>
      <c r="AY52" s="186">
        <f t="shared" ref="AY52:AY53" si="117">E52-AB52</f>
        <v>0</v>
      </c>
      <c r="AZ52" s="186">
        <f t="shared" ref="AZ52:AZ53" si="118">F52-AC52</f>
        <v>0</v>
      </c>
      <c r="BA52" s="380">
        <f>SUM(AX52:AZ52)</f>
        <v>0</v>
      </c>
      <c r="BB52" s="186">
        <f>H52-AE52</f>
        <v>0</v>
      </c>
      <c r="BC52" s="186">
        <f t="shared" ref="BC52:BC53" si="119">I52-AF52</f>
        <v>0</v>
      </c>
      <c r="BD52" s="186">
        <f t="shared" ref="BD52:BD53" si="120">J52-AG52</f>
        <v>0</v>
      </c>
      <c r="BE52" s="186">
        <f t="shared" ref="BE52:BE53" si="121">K52-AH52</f>
        <v>0</v>
      </c>
      <c r="BF52" s="380">
        <f>SUM(BB52:BE52)</f>
        <v>0</v>
      </c>
      <c r="BG52" s="186">
        <f>M52-AJ52</f>
        <v>407800000</v>
      </c>
      <c r="BH52" s="186">
        <f t="shared" ref="BH52:BH53" si="122">N52-AK52</f>
        <v>0</v>
      </c>
      <c r="BI52" s="186">
        <f t="shared" ref="BI52:BI53" si="123">O52-AL52</f>
        <v>0</v>
      </c>
      <c r="BJ52" s="186">
        <f t="shared" ref="BJ52:BJ53" si="124">P52-AM52</f>
        <v>0</v>
      </c>
      <c r="BK52" s="380">
        <f>SUM(BG52:BJ52)</f>
        <v>407800000</v>
      </c>
      <c r="BL52" s="381">
        <f>SUM(BA52,BF52,BK52)</f>
        <v>407800000</v>
      </c>
      <c r="BM52" s="327">
        <f>SUM(AX52,BB52)</f>
        <v>0</v>
      </c>
      <c r="BN52" s="385">
        <f>SUM(AY52,BC52,BG52)</f>
        <v>407800000</v>
      </c>
      <c r="BO52" s="385">
        <f>SUM(BH52)</f>
        <v>0</v>
      </c>
      <c r="BP52" s="385">
        <f>SUM(AZ52,BD52,BI52)</f>
        <v>0</v>
      </c>
      <c r="BQ52" s="385">
        <f>SUM(BE52,BJ52)</f>
        <v>0</v>
      </c>
      <c r="BR52" s="329">
        <f>SUM(BM52:BQ52)</f>
        <v>407800000</v>
      </c>
      <c r="BS52" s="432" t="s">
        <v>429</v>
      </c>
    </row>
    <row r="53" spans="2:71" ht="18" customHeight="1" x14ac:dyDescent="0.2">
      <c r="B53" s="365">
        <v>1002115</v>
      </c>
      <c r="C53" s="369" t="s">
        <v>294</v>
      </c>
      <c r="D53" s="214"/>
      <c r="E53" s="214"/>
      <c r="F53" s="214"/>
      <c r="G53" s="364">
        <f>SUM(D53:F53)</f>
        <v>0</v>
      </c>
      <c r="H53" s="214"/>
      <c r="I53" s="214"/>
      <c r="J53" s="214"/>
      <c r="K53" s="358"/>
      <c r="L53" s="364">
        <f>SUM(H53:K53)</f>
        <v>0</v>
      </c>
      <c r="M53" s="215"/>
      <c r="N53" s="358"/>
      <c r="O53" s="215"/>
      <c r="P53" s="215"/>
      <c r="Q53" s="364">
        <f>SUM(M53:P53)</f>
        <v>0</v>
      </c>
      <c r="R53" s="366">
        <f>SUM(G53,L53,Q53)</f>
        <v>0</v>
      </c>
      <c r="S53" s="327">
        <f>SUM(D53,H53)</f>
        <v>0</v>
      </c>
      <c r="T53" s="385">
        <f>SUM(E53,I53,M53)</f>
        <v>0</v>
      </c>
      <c r="U53" s="385">
        <f>SUM(N53)</f>
        <v>0</v>
      </c>
      <c r="V53" s="385">
        <f>SUM(F53,J53,O53)</f>
        <v>0</v>
      </c>
      <c r="W53" s="385">
        <f>SUM(K53,P53)</f>
        <v>0</v>
      </c>
      <c r="X53" s="329">
        <f>SUM(S53:W53)</f>
        <v>0</v>
      </c>
      <c r="Y53" s="309">
        <v>1002115</v>
      </c>
      <c r="Z53" s="305"/>
      <c r="AA53" s="214"/>
      <c r="AB53" s="214"/>
      <c r="AC53" s="214"/>
      <c r="AD53" s="312">
        <f>SUM(AA53:AC53)</f>
        <v>0</v>
      </c>
      <c r="AE53" s="214"/>
      <c r="AF53" s="214"/>
      <c r="AG53" s="214"/>
      <c r="AH53" s="307"/>
      <c r="AI53" s="312">
        <f>SUM(AE53:AH53)</f>
        <v>0</v>
      </c>
      <c r="AJ53" s="215"/>
      <c r="AK53" s="307"/>
      <c r="AL53" s="215"/>
      <c r="AM53" s="215"/>
      <c r="AN53" s="312">
        <f>SUM(AJ53:AM53)</f>
        <v>0</v>
      </c>
      <c r="AO53" s="189">
        <f>SUM(AD53,AI53,AN53)</f>
        <v>0</v>
      </c>
      <c r="AP53" s="327">
        <f>SUM(AA53,AE53)</f>
        <v>0</v>
      </c>
      <c r="AQ53" s="385">
        <f>SUM(AB53,AF53,AJ53)</f>
        <v>0</v>
      </c>
      <c r="AR53" s="385">
        <f>SUM(AK53)</f>
        <v>0</v>
      </c>
      <c r="AS53" s="385">
        <f>SUM(AC53,AG53,AL53)</f>
        <v>0</v>
      </c>
      <c r="AT53" s="385">
        <f>SUM(AH53,AM53)</f>
        <v>0</v>
      </c>
      <c r="AU53" s="329">
        <f>SUM(AP53:AT53)</f>
        <v>0</v>
      </c>
      <c r="AV53" s="309">
        <v>1002115</v>
      </c>
      <c r="AW53" s="346" t="s">
        <v>294</v>
      </c>
      <c r="AX53" s="186">
        <f>D53-AA53</f>
        <v>0</v>
      </c>
      <c r="AY53" s="186">
        <f t="shared" si="117"/>
        <v>0</v>
      </c>
      <c r="AZ53" s="186">
        <f t="shared" si="118"/>
        <v>0</v>
      </c>
      <c r="BA53" s="380">
        <f>SUM(AX53:AZ53)</f>
        <v>0</v>
      </c>
      <c r="BB53" s="186">
        <f>H53-AE53</f>
        <v>0</v>
      </c>
      <c r="BC53" s="186">
        <f t="shared" si="119"/>
        <v>0</v>
      </c>
      <c r="BD53" s="186">
        <f t="shared" si="120"/>
        <v>0</v>
      </c>
      <c r="BE53" s="186">
        <f t="shared" si="121"/>
        <v>0</v>
      </c>
      <c r="BF53" s="380">
        <f>SUM(BB53:BE53)</f>
        <v>0</v>
      </c>
      <c r="BG53" s="186">
        <f>M53-AJ53</f>
        <v>0</v>
      </c>
      <c r="BH53" s="186">
        <f t="shared" si="122"/>
        <v>0</v>
      </c>
      <c r="BI53" s="186">
        <f t="shared" si="123"/>
        <v>0</v>
      </c>
      <c r="BJ53" s="186">
        <f t="shared" si="124"/>
        <v>0</v>
      </c>
      <c r="BK53" s="380">
        <f>SUM(BG53:BJ53)</f>
        <v>0</v>
      </c>
      <c r="BL53" s="381">
        <f>SUM(BA53,BF53,BK53)</f>
        <v>0</v>
      </c>
      <c r="BM53" s="327">
        <f>SUM(AX53,BB53)</f>
        <v>0</v>
      </c>
      <c r="BN53" s="385">
        <f>SUM(AY53,BC53,BG53)</f>
        <v>0</v>
      </c>
      <c r="BO53" s="385">
        <f>SUM(BH53)</f>
        <v>0</v>
      </c>
      <c r="BP53" s="385">
        <f>SUM(AZ53,BD53,BI53)</f>
        <v>0</v>
      </c>
      <c r="BQ53" s="385">
        <f>SUM(BE53,BJ53)</f>
        <v>0</v>
      </c>
      <c r="BR53" s="329">
        <f>SUM(BM53:BQ53)</f>
        <v>0</v>
      </c>
    </row>
    <row r="54" spans="2:71" ht="18" customHeight="1" x14ac:dyDescent="0.2">
      <c r="B54" s="486" t="s">
        <v>278</v>
      </c>
      <c r="C54" s="489"/>
      <c r="D54" s="364">
        <f t="shared" ref="D54:X54" si="125">SUM(D51:D53)</f>
        <v>0</v>
      </c>
      <c r="E54" s="364">
        <f t="shared" si="125"/>
        <v>0</v>
      </c>
      <c r="F54" s="364">
        <f t="shared" si="125"/>
        <v>0</v>
      </c>
      <c r="G54" s="364">
        <f t="shared" si="125"/>
        <v>0</v>
      </c>
      <c r="H54" s="364">
        <f t="shared" si="125"/>
        <v>0</v>
      </c>
      <c r="I54" s="364">
        <f t="shared" si="125"/>
        <v>0</v>
      </c>
      <c r="J54" s="364">
        <f t="shared" si="125"/>
        <v>0</v>
      </c>
      <c r="K54" s="364">
        <f t="shared" si="125"/>
        <v>0</v>
      </c>
      <c r="L54" s="364">
        <f t="shared" si="125"/>
        <v>0</v>
      </c>
      <c r="M54" s="364">
        <f t="shared" si="125"/>
        <v>8032000000</v>
      </c>
      <c r="N54" s="364">
        <f t="shared" si="125"/>
        <v>0</v>
      </c>
      <c r="O54" s="364">
        <f t="shared" si="125"/>
        <v>0</v>
      </c>
      <c r="P54" s="364">
        <f t="shared" si="125"/>
        <v>0</v>
      </c>
      <c r="Q54" s="364">
        <f t="shared" si="125"/>
        <v>8032000000</v>
      </c>
      <c r="R54" s="366">
        <f t="shared" si="125"/>
        <v>8032000000</v>
      </c>
      <c r="S54" s="198">
        <f t="shared" si="125"/>
        <v>0</v>
      </c>
      <c r="T54" s="388">
        <f t="shared" si="125"/>
        <v>8032000000</v>
      </c>
      <c r="U54" s="388">
        <f t="shared" si="125"/>
        <v>0</v>
      </c>
      <c r="V54" s="388">
        <f t="shared" si="125"/>
        <v>0</v>
      </c>
      <c r="W54" s="388">
        <f t="shared" si="125"/>
        <v>0</v>
      </c>
      <c r="X54" s="389">
        <f t="shared" si="125"/>
        <v>8032000000</v>
      </c>
      <c r="Y54" s="486" t="s">
        <v>278</v>
      </c>
      <c r="Z54" s="245"/>
      <c r="AA54" s="312">
        <f t="shared" ref="AA54:AU54" si="126">SUM(AA51:AA53)</f>
        <v>0</v>
      </c>
      <c r="AB54" s="312">
        <f t="shared" si="126"/>
        <v>0</v>
      </c>
      <c r="AC54" s="312">
        <f t="shared" si="126"/>
        <v>0</v>
      </c>
      <c r="AD54" s="312">
        <f t="shared" si="126"/>
        <v>0</v>
      </c>
      <c r="AE54" s="312">
        <f t="shared" si="126"/>
        <v>0</v>
      </c>
      <c r="AF54" s="312">
        <f t="shared" si="126"/>
        <v>0</v>
      </c>
      <c r="AG54" s="312">
        <f t="shared" si="126"/>
        <v>0</v>
      </c>
      <c r="AH54" s="312">
        <f t="shared" si="126"/>
        <v>0</v>
      </c>
      <c r="AI54" s="312">
        <f t="shared" si="126"/>
        <v>0</v>
      </c>
      <c r="AJ54" s="312">
        <f t="shared" si="126"/>
        <v>7624200000</v>
      </c>
      <c r="AK54" s="312">
        <f t="shared" si="126"/>
        <v>0</v>
      </c>
      <c r="AL54" s="312">
        <f t="shared" si="126"/>
        <v>0</v>
      </c>
      <c r="AM54" s="312">
        <f t="shared" si="126"/>
        <v>0</v>
      </c>
      <c r="AN54" s="312">
        <f t="shared" si="126"/>
        <v>7624200000</v>
      </c>
      <c r="AO54" s="189">
        <f t="shared" si="126"/>
        <v>7624200000</v>
      </c>
      <c r="AP54" s="198">
        <f t="shared" si="126"/>
        <v>0</v>
      </c>
      <c r="AQ54" s="388">
        <f t="shared" si="126"/>
        <v>7624200000</v>
      </c>
      <c r="AR54" s="388">
        <f t="shared" si="126"/>
        <v>0</v>
      </c>
      <c r="AS54" s="388">
        <f t="shared" si="126"/>
        <v>0</v>
      </c>
      <c r="AT54" s="388">
        <f t="shared" si="126"/>
        <v>0</v>
      </c>
      <c r="AU54" s="389">
        <f t="shared" si="126"/>
        <v>7624200000</v>
      </c>
      <c r="AV54" s="486" t="s">
        <v>278</v>
      </c>
      <c r="AW54" s="493"/>
      <c r="AX54" s="380">
        <f>SUM(AX52:AX53,AX51)</f>
        <v>0</v>
      </c>
      <c r="AY54" s="380">
        <f t="shared" ref="AY54:BA54" si="127">SUM(AY52:AY53,AY51)</f>
        <v>0</v>
      </c>
      <c r="AZ54" s="380">
        <f t="shared" si="127"/>
        <v>0</v>
      </c>
      <c r="BA54" s="380">
        <f t="shared" si="127"/>
        <v>0</v>
      </c>
      <c r="BB54" s="380">
        <f t="shared" ref="BB54:BL54" si="128">SUM(BB51:BB53)</f>
        <v>0</v>
      </c>
      <c r="BC54" s="380">
        <f t="shared" si="128"/>
        <v>0</v>
      </c>
      <c r="BD54" s="380">
        <f t="shared" si="128"/>
        <v>0</v>
      </c>
      <c r="BE54" s="380">
        <f t="shared" si="128"/>
        <v>0</v>
      </c>
      <c r="BF54" s="380">
        <f t="shared" si="128"/>
        <v>0</v>
      </c>
      <c r="BG54" s="380">
        <f t="shared" si="128"/>
        <v>407800000</v>
      </c>
      <c r="BH54" s="380">
        <f t="shared" si="128"/>
        <v>0</v>
      </c>
      <c r="BI54" s="380">
        <f t="shared" si="128"/>
        <v>0</v>
      </c>
      <c r="BJ54" s="380">
        <f t="shared" si="128"/>
        <v>0</v>
      </c>
      <c r="BK54" s="380">
        <f t="shared" si="128"/>
        <v>407800000</v>
      </c>
      <c r="BL54" s="381">
        <f t="shared" si="128"/>
        <v>407800000</v>
      </c>
      <c r="BM54" s="536">
        <f t="shared" ref="BM54:BR54" si="129">SUM(BM51:BM53)</f>
        <v>0</v>
      </c>
      <c r="BN54" s="496">
        <f t="shared" si="129"/>
        <v>407800000</v>
      </c>
      <c r="BO54" s="496">
        <f t="shared" si="129"/>
        <v>0</v>
      </c>
      <c r="BP54" s="496">
        <f t="shared" si="129"/>
        <v>0</v>
      </c>
      <c r="BQ54" s="496">
        <f t="shared" si="129"/>
        <v>0</v>
      </c>
      <c r="BR54" s="498">
        <f t="shared" si="129"/>
        <v>407800000</v>
      </c>
    </row>
    <row r="55" spans="2:71" ht="18" customHeight="1" thickBot="1" x14ac:dyDescent="0.25">
      <c r="B55" s="487"/>
      <c r="C55" s="490"/>
      <c r="D55" s="488">
        <f>SUM(G54)</f>
        <v>0</v>
      </c>
      <c r="E55" s="488"/>
      <c r="F55" s="488"/>
      <c r="G55" s="488"/>
      <c r="H55" s="488">
        <f>SUM(L54,Q54)</f>
        <v>8032000000</v>
      </c>
      <c r="I55" s="488"/>
      <c r="J55" s="488"/>
      <c r="K55" s="488"/>
      <c r="L55" s="488"/>
      <c r="M55" s="488"/>
      <c r="N55" s="488"/>
      <c r="O55" s="488"/>
      <c r="P55" s="488"/>
      <c r="Q55" s="488"/>
      <c r="R55" s="199">
        <f>SUM(D55:Q55)</f>
        <v>8032000000</v>
      </c>
      <c r="S55" s="200"/>
      <c r="T55" s="201"/>
      <c r="U55" s="201"/>
      <c r="V55" s="201"/>
      <c r="W55" s="201"/>
      <c r="X55" s="202"/>
      <c r="Y55" s="487"/>
      <c r="Z55" s="246"/>
      <c r="AA55" s="488">
        <f>SUM(AD54)</f>
        <v>0</v>
      </c>
      <c r="AB55" s="488"/>
      <c r="AC55" s="488"/>
      <c r="AD55" s="488"/>
      <c r="AE55" s="488">
        <f>SUM(AI54,AN54)</f>
        <v>7624200000</v>
      </c>
      <c r="AF55" s="488"/>
      <c r="AG55" s="488"/>
      <c r="AH55" s="488"/>
      <c r="AI55" s="488"/>
      <c r="AJ55" s="488"/>
      <c r="AK55" s="488"/>
      <c r="AL55" s="488"/>
      <c r="AM55" s="488"/>
      <c r="AN55" s="488"/>
      <c r="AO55" s="199">
        <f>SUM(AA55:AN55)</f>
        <v>7624200000</v>
      </c>
      <c r="AP55" s="200"/>
      <c r="AQ55" s="201"/>
      <c r="AR55" s="201"/>
      <c r="AS55" s="201"/>
      <c r="AT55" s="201"/>
      <c r="AU55" s="202"/>
      <c r="AV55" s="487"/>
      <c r="AW55" s="494"/>
      <c r="AX55" s="492">
        <f>SUM(BA54)</f>
        <v>0</v>
      </c>
      <c r="AY55" s="492"/>
      <c r="AZ55" s="492"/>
      <c r="BA55" s="492"/>
      <c r="BB55" s="492">
        <f>SUM(BF54,BK54)</f>
        <v>407800000</v>
      </c>
      <c r="BC55" s="492"/>
      <c r="BD55" s="492"/>
      <c r="BE55" s="492"/>
      <c r="BF55" s="492"/>
      <c r="BG55" s="492"/>
      <c r="BH55" s="492"/>
      <c r="BI55" s="492"/>
      <c r="BJ55" s="492"/>
      <c r="BK55" s="492"/>
      <c r="BL55" s="350">
        <f>SUM(AX55:BK55)</f>
        <v>407800000</v>
      </c>
      <c r="BM55" s="537"/>
      <c r="BN55" s="497"/>
      <c r="BO55" s="497"/>
      <c r="BP55" s="497"/>
      <c r="BQ55" s="497"/>
      <c r="BR55" s="499"/>
    </row>
    <row r="56" spans="2:71" ht="18" customHeight="1" thickBot="1" x14ac:dyDescent="0.25">
      <c r="B56" s="339"/>
      <c r="C56" s="339"/>
      <c r="S56" s="341"/>
      <c r="T56" s="341"/>
      <c r="U56" s="341"/>
      <c r="V56" s="341"/>
      <c r="W56" s="341"/>
      <c r="X56" s="341"/>
      <c r="Y56" s="339"/>
      <c r="Z56" s="339"/>
      <c r="AP56" s="341"/>
      <c r="AQ56" s="341"/>
      <c r="AR56" s="341"/>
      <c r="AS56" s="341"/>
      <c r="AT56" s="341"/>
      <c r="AU56" s="341"/>
      <c r="AV56" s="339"/>
      <c r="AW56" s="356"/>
      <c r="BM56" s="341"/>
      <c r="BN56" s="341"/>
      <c r="BO56" s="341"/>
      <c r="BP56" s="341"/>
      <c r="BQ56" s="341"/>
      <c r="BR56" s="341"/>
    </row>
    <row r="57" spans="2:71" ht="18" customHeight="1" x14ac:dyDescent="0.2">
      <c r="B57" s="475" t="s">
        <v>69</v>
      </c>
      <c r="C57" s="343"/>
      <c r="D57" s="471" t="s">
        <v>273</v>
      </c>
      <c r="E57" s="462"/>
      <c r="F57" s="462"/>
      <c r="G57" s="462"/>
      <c r="H57" s="461" t="s">
        <v>274</v>
      </c>
      <c r="I57" s="462"/>
      <c r="J57" s="462"/>
      <c r="K57" s="462"/>
      <c r="L57" s="462"/>
      <c r="M57" s="462"/>
      <c r="N57" s="462"/>
      <c r="O57" s="462"/>
      <c r="P57" s="462"/>
      <c r="Q57" s="463"/>
      <c r="R57" s="464" t="s">
        <v>4</v>
      </c>
      <c r="S57" s="467"/>
      <c r="T57" s="467"/>
      <c r="U57" s="467"/>
      <c r="V57" s="467"/>
      <c r="W57" s="467"/>
      <c r="X57" s="468"/>
      <c r="Y57" s="475" t="s">
        <v>69</v>
      </c>
      <c r="Z57" s="343"/>
      <c r="AA57" s="471" t="s">
        <v>273</v>
      </c>
      <c r="AB57" s="462"/>
      <c r="AC57" s="462"/>
      <c r="AD57" s="462"/>
      <c r="AE57" s="461" t="s">
        <v>274</v>
      </c>
      <c r="AF57" s="462"/>
      <c r="AG57" s="462"/>
      <c r="AH57" s="462"/>
      <c r="AI57" s="462"/>
      <c r="AJ57" s="462"/>
      <c r="AK57" s="462"/>
      <c r="AL57" s="462"/>
      <c r="AM57" s="462"/>
      <c r="AN57" s="463"/>
      <c r="AO57" s="464" t="s">
        <v>4</v>
      </c>
      <c r="AP57" s="467"/>
      <c r="AQ57" s="467"/>
      <c r="AR57" s="467"/>
      <c r="AS57" s="467"/>
      <c r="AT57" s="467"/>
      <c r="AU57" s="468"/>
      <c r="AV57" s="475" t="s">
        <v>69</v>
      </c>
      <c r="AW57" s="343"/>
      <c r="AX57" s="471" t="s">
        <v>273</v>
      </c>
      <c r="AY57" s="462"/>
      <c r="AZ57" s="462"/>
      <c r="BA57" s="462"/>
      <c r="BB57" s="461" t="s">
        <v>274</v>
      </c>
      <c r="BC57" s="462"/>
      <c r="BD57" s="462"/>
      <c r="BE57" s="462"/>
      <c r="BF57" s="462"/>
      <c r="BG57" s="462"/>
      <c r="BH57" s="462"/>
      <c r="BI57" s="462"/>
      <c r="BJ57" s="462"/>
      <c r="BK57" s="463"/>
      <c r="BL57" s="464" t="s">
        <v>4</v>
      </c>
      <c r="BM57" s="467"/>
      <c r="BN57" s="467"/>
      <c r="BO57" s="467"/>
      <c r="BP57" s="467"/>
      <c r="BQ57" s="467"/>
      <c r="BR57" s="468"/>
    </row>
    <row r="58" spans="2:71" ht="18" customHeight="1" thickBot="1" x14ac:dyDescent="0.25">
      <c r="B58" s="476"/>
      <c r="C58" s="244"/>
      <c r="D58" s="472" t="s">
        <v>275</v>
      </c>
      <c r="E58" s="472"/>
      <c r="F58" s="473"/>
      <c r="G58" s="473"/>
      <c r="H58" s="474" t="s">
        <v>276</v>
      </c>
      <c r="I58" s="472"/>
      <c r="J58" s="472"/>
      <c r="K58" s="472"/>
      <c r="L58" s="472"/>
      <c r="M58" s="472" t="s">
        <v>277</v>
      </c>
      <c r="N58" s="472"/>
      <c r="O58" s="472"/>
      <c r="P58" s="472"/>
      <c r="Q58" s="472"/>
      <c r="R58" s="465"/>
      <c r="S58" s="469"/>
      <c r="T58" s="469"/>
      <c r="U58" s="469"/>
      <c r="V58" s="469"/>
      <c r="W58" s="469"/>
      <c r="X58" s="470"/>
      <c r="Y58" s="476"/>
      <c r="Z58" s="370"/>
      <c r="AA58" s="472" t="s">
        <v>275</v>
      </c>
      <c r="AB58" s="472"/>
      <c r="AC58" s="473"/>
      <c r="AD58" s="473"/>
      <c r="AE58" s="474" t="s">
        <v>276</v>
      </c>
      <c r="AF58" s="472"/>
      <c r="AG58" s="472"/>
      <c r="AH58" s="472"/>
      <c r="AI58" s="472"/>
      <c r="AJ58" s="472" t="s">
        <v>277</v>
      </c>
      <c r="AK58" s="472"/>
      <c r="AL58" s="472"/>
      <c r="AM58" s="472"/>
      <c r="AN58" s="472"/>
      <c r="AO58" s="465"/>
      <c r="AP58" s="469"/>
      <c r="AQ58" s="469"/>
      <c r="AR58" s="469"/>
      <c r="AS58" s="469"/>
      <c r="AT58" s="469"/>
      <c r="AU58" s="470"/>
      <c r="AV58" s="476"/>
      <c r="AW58" s="370"/>
      <c r="AX58" s="472" t="s">
        <v>275</v>
      </c>
      <c r="AY58" s="472"/>
      <c r="AZ58" s="473"/>
      <c r="BA58" s="473"/>
      <c r="BB58" s="474" t="s">
        <v>276</v>
      </c>
      <c r="BC58" s="472"/>
      <c r="BD58" s="472"/>
      <c r="BE58" s="472"/>
      <c r="BF58" s="472"/>
      <c r="BG58" s="472" t="s">
        <v>277</v>
      </c>
      <c r="BH58" s="472"/>
      <c r="BI58" s="472"/>
      <c r="BJ58" s="472"/>
      <c r="BK58" s="472"/>
      <c r="BL58" s="465"/>
      <c r="BM58" s="469"/>
      <c r="BN58" s="469"/>
      <c r="BO58" s="469"/>
      <c r="BP58" s="469"/>
      <c r="BQ58" s="469"/>
      <c r="BR58" s="470"/>
    </row>
    <row r="59" spans="2:71" ht="18" customHeight="1" x14ac:dyDescent="0.2">
      <c r="B59" s="477"/>
      <c r="C59" s="244"/>
      <c r="D59" s="375" t="s">
        <v>9</v>
      </c>
      <c r="E59" s="358" t="s">
        <v>10</v>
      </c>
      <c r="F59" s="375" t="s">
        <v>12</v>
      </c>
      <c r="G59" s="374" t="s">
        <v>4</v>
      </c>
      <c r="H59" s="377" t="s">
        <v>9</v>
      </c>
      <c r="I59" s="358" t="s">
        <v>10</v>
      </c>
      <c r="J59" s="375" t="s">
        <v>12</v>
      </c>
      <c r="K59" s="375" t="s">
        <v>180</v>
      </c>
      <c r="L59" s="364" t="s">
        <v>4</v>
      </c>
      <c r="M59" s="358" t="s">
        <v>10</v>
      </c>
      <c r="N59" s="375" t="s">
        <v>11</v>
      </c>
      <c r="O59" s="375" t="s">
        <v>12</v>
      </c>
      <c r="P59" s="375" t="s">
        <v>180</v>
      </c>
      <c r="Q59" s="364" t="s">
        <v>4</v>
      </c>
      <c r="R59" s="466"/>
      <c r="S59" s="324" t="s">
        <v>9</v>
      </c>
      <c r="T59" s="325" t="s">
        <v>10</v>
      </c>
      <c r="U59" s="325" t="s">
        <v>11</v>
      </c>
      <c r="V59" s="325" t="s">
        <v>12</v>
      </c>
      <c r="W59" s="325" t="s">
        <v>180</v>
      </c>
      <c r="X59" s="326" t="s">
        <v>4</v>
      </c>
      <c r="Y59" s="477"/>
      <c r="Z59" s="371"/>
      <c r="AA59" s="375" t="s">
        <v>9</v>
      </c>
      <c r="AB59" s="358" t="s">
        <v>10</v>
      </c>
      <c r="AC59" s="375" t="s">
        <v>12</v>
      </c>
      <c r="AD59" s="374" t="s">
        <v>4</v>
      </c>
      <c r="AE59" s="377" t="s">
        <v>9</v>
      </c>
      <c r="AF59" s="358" t="s">
        <v>10</v>
      </c>
      <c r="AG59" s="375" t="s">
        <v>12</v>
      </c>
      <c r="AH59" s="375" t="s">
        <v>180</v>
      </c>
      <c r="AI59" s="364" t="s">
        <v>4</v>
      </c>
      <c r="AJ59" s="358" t="s">
        <v>10</v>
      </c>
      <c r="AK59" s="375" t="s">
        <v>11</v>
      </c>
      <c r="AL59" s="375" t="s">
        <v>12</v>
      </c>
      <c r="AM59" s="375" t="s">
        <v>180</v>
      </c>
      <c r="AN59" s="364" t="s">
        <v>4</v>
      </c>
      <c r="AO59" s="466"/>
      <c r="AP59" s="324" t="s">
        <v>9</v>
      </c>
      <c r="AQ59" s="325" t="s">
        <v>10</v>
      </c>
      <c r="AR59" s="325" t="s">
        <v>11</v>
      </c>
      <c r="AS59" s="325" t="s">
        <v>12</v>
      </c>
      <c r="AT59" s="325" t="s">
        <v>180</v>
      </c>
      <c r="AU59" s="326" t="s">
        <v>4</v>
      </c>
      <c r="AV59" s="477"/>
      <c r="AW59" s="371"/>
      <c r="AX59" s="375" t="s">
        <v>9</v>
      </c>
      <c r="AY59" s="358" t="s">
        <v>10</v>
      </c>
      <c r="AZ59" s="375" t="s">
        <v>12</v>
      </c>
      <c r="BA59" s="374" t="s">
        <v>4</v>
      </c>
      <c r="BB59" s="377" t="s">
        <v>9</v>
      </c>
      <c r="BC59" s="358" t="s">
        <v>10</v>
      </c>
      <c r="BD59" s="375" t="s">
        <v>12</v>
      </c>
      <c r="BE59" s="375" t="s">
        <v>180</v>
      </c>
      <c r="BF59" s="364" t="s">
        <v>4</v>
      </c>
      <c r="BG59" s="358" t="s">
        <v>10</v>
      </c>
      <c r="BH59" s="375" t="s">
        <v>11</v>
      </c>
      <c r="BI59" s="375" t="s">
        <v>12</v>
      </c>
      <c r="BJ59" s="375" t="s">
        <v>180</v>
      </c>
      <c r="BK59" s="364" t="s">
        <v>4</v>
      </c>
      <c r="BL59" s="466"/>
      <c r="BM59" s="324" t="s">
        <v>9</v>
      </c>
      <c r="BN59" s="325" t="s">
        <v>10</v>
      </c>
      <c r="BO59" s="325" t="s">
        <v>11</v>
      </c>
      <c r="BP59" s="325" t="s">
        <v>12</v>
      </c>
      <c r="BQ59" s="325" t="s">
        <v>180</v>
      </c>
      <c r="BR59" s="326" t="s">
        <v>4</v>
      </c>
    </row>
    <row r="60" spans="2:71" ht="18" customHeight="1" x14ac:dyDescent="0.2">
      <c r="B60" s="478">
        <v>1903001</v>
      </c>
      <c r="C60" s="369" t="s">
        <v>294</v>
      </c>
      <c r="D60" s="186">
        <f t="shared" ref="D60:F61" si="130">SUM(D5,D16,D27,D38,D49)</f>
        <v>388334543275</v>
      </c>
      <c r="E60" s="186">
        <f t="shared" si="130"/>
        <v>156462671661</v>
      </c>
      <c r="F60" s="186">
        <f t="shared" si="130"/>
        <v>73351983992</v>
      </c>
      <c r="G60" s="364">
        <f>SUM(D60:F60)</f>
        <v>618149198928</v>
      </c>
      <c r="H60" s="186">
        <f t="shared" ref="H60:K61" si="131">SUM(H5,H16,H27,H38,H49)</f>
        <v>59146453138</v>
      </c>
      <c r="I60" s="186">
        <f t="shared" si="131"/>
        <v>20613226806</v>
      </c>
      <c r="J60" s="186">
        <f t="shared" si="131"/>
        <v>213115015671</v>
      </c>
      <c r="K60" s="186">
        <f t="shared" si="131"/>
        <v>16433208225</v>
      </c>
      <c r="L60" s="364">
        <f>SUM(H60:K60)</f>
        <v>309307903840</v>
      </c>
      <c r="M60" s="186">
        <f t="shared" ref="M60:P61" si="132">SUM(M5,M16,M27,M38,M49)</f>
        <v>51241000000</v>
      </c>
      <c r="N60" s="186">
        <f t="shared" si="132"/>
        <v>2200000000</v>
      </c>
      <c r="O60" s="186">
        <f t="shared" si="132"/>
        <v>2600000000</v>
      </c>
      <c r="P60" s="186">
        <f t="shared" si="132"/>
        <v>14278642976</v>
      </c>
      <c r="Q60" s="364">
        <f>SUM(M60:P60)</f>
        <v>70319642976</v>
      </c>
      <c r="R60" s="366">
        <f>SUM(G60,L60,Q60)</f>
        <v>997776745744</v>
      </c>
      <c r="S60" s="327">
        <f>SUM(S5,S16,S27,S38,S49)</f>
        <v>447480996413</v>
      </c>
      <c r="T60" s="327">
        <f t="shared" ref="T60:W61" si="133">SUM(T5,T16,T27,T38,T49)</f>
        <v>228316898467</v>
      </c>
      <c r="U60" s="327">
        <f t="shared" si="133"/>
        <v>2200000000</v>
      </c>
      <c r="V60" s="327">
        <f t="shared" si="133"/>
        <v>289066999663</v>
      </c>
      <c r="W60" s="327">
        <f t="shared" si="133"/>
        <v>30711851201</v>
      </c>
      <c r="X60" s="329">
        <f>SUM(S60:W60)</f>
        <v>997776745744</v>
      </c>
      <c r="Y60" s="478">
        <v>1903001</v>
      </c>
      <c r="Z60" s="373"/>
      <c r="AA60" s="186">
        <f t="shared" ref="AA60:AC61" si="134">SUM(AA5,AA16,AA27,AA38,AA49)</f>
        <v>388334543275</v>
      </c>
      <c r="AB60" s="186">
        <f t="shared" si="134"/>
        <v>156462671661</v>
      </c>
      <c r="AC60" s="186">
        <f t="shared" si="134"/>
        <v>73351983992</v>
      </c>
      <c r="AD60" s="364">
        <f>SUM(AA60:AC60)</f>
        <v>618149198928</v>
      </c>
      <c r="AE60" s="186">
        <f t="shared" ref="AE60:AH61" si="135">SUM(AE5,AE16,AE27,AE38,AE49)</f>
        <v>59146453138</v>
      </c>
      <c r="AF60" s="186">
        <f t="shared" si="135"/>
        <v>6550215883</v>
      </c>
      <c r="AG60" s="186">
        <f t="shared" si="135"/>
        <v>188245998820</v>
      </c>
      <c r="AH60" s="186">
        <f t="shared" si="135"/>
        <v>16432658395</v>
      </c>
      <c r="AI60" s="364">
        <f>SUM(AE60:AH60)</f>
        <v>270375326236</v>
      </c>
      <c r="AJ60" s="186">
        <f t="shared" ref="AJ60:AM61" si="136">SUM(AJ5,AJ16,AJ27,AJ38,AJ49)</f>
        <v>45826029924</v>
      </c>
      <c r="AK60" s="186">
        <f t="shared" si="136"/>
        <v>2200000000</v>
      </c>
      <c r="AL60" s="186">
        <f t="shared" si="136"/>
        <v>2600000000</v>
      </c>
      <c r="AM60" s="186">
        <f t="shared" si="136"/>
        <v>14278642976</v>
      </c>
      <c r="AN60" s="364">
        <f>SUM(AJ60:AM60)</f>
        <v>64904672900</v>
      </c>
      <c r="AO60" s="366">
        <f>SUM(AD60,AI60,AN60)</f>
        <v>953429198064</v>
      </c>
      <c r="AP60" s="327">
        <f>SUM(AP5,AP16,AP27,AP38,AP49)</f>
        <v>447480996413</v>
      </c>
      <c r="AQ60" s="327">
        <f t="shared" ref="AQ60:AT60" si="137">SUM(AQ5,AQ16,AQ27,AQ38,AQ49)</f>
        <v>208838917468</v>
      </c>
      <c r="AR60" s="327">
        <f t="shared" si="137"/>
        <v>2200000000</v>
      </c>
      <c r="AS60" s="327">
        <f t="shared" si="137"/>
        <v>264197982812</v>
      </c>
      <c r="AT60" s="327">
        <f t="shared" si="137"/>
        <v>30711301371</v>
      </c>
      <c r="AU60" s="329">
        <f>SUM(AP60:AT60)</f>
        <v>953429198064</v>
      </c>
      <c r="AV60" s="478">
        <v>1903001</v>
      </c>
      <c r="AW60" s="373"/>
      <c r="AX60" s="186">
        <f t="shared" ref="AX60:AZ61" si="138">SUM(AX5,AX16,AX27,AX38,AX49)</f>
        <v>0</v>
      </c>
      <c r="AY60" s="186">
        <f t="shared" si="138"/>
        <v>0</v>
      </c>
      <c r="AZ60" s="186">
        <f t="shared" si="138"/>
        <v>0</v>
      </c>
      <c r="BA60" s="364">
        <f>SUM(AX60:AZ60)</f>
        <v>0</v>
      </c>
      <c r="BB60" s="186">
        <f t="shared" ref="BB60:BE61" si="139">SUM(BB5,BB16,BB27,BB38,BB49)</f>
        <v>0</v>
      </c>
      <c r="BC60" s="186">
        <f t="shared" si="139"/>
        <v>14063010923</v>
      </c>
      <c r="BD60" s="186">
        <f t="shared" si="139"/>
        <v>24869016851</v>
      </c>
      <c r="BE60" s="186">
        <f t="shared" si="139"/>
        <v>549830</v>
      </c>
      <c r="BF60" s="364">
        <f>SUM(BB60:BE60)</f>
        <v>38932577604</v>
      </c>
      <c r="BG60" s="186">
        <f t="shared" ref="BG60:BJ61" si="140">SUM(BG5,BG16,BG27,BG38,BG49)</f>
        <v>5414970076</v>
      </c>
      <c r="BH60" s="186">
        <f t="shared" si="140"/>
        <v>0</v>
      </c>
      <c r="BI60" s="186">
        <f t="shared" si="140"/>
        <v>0</v>
      </c>
      <c r="BJ60" s="186">
        <f t="shared" si="140"/>
        <v>0</v>
      </c>
      <c r="BK60" s="364">
        <f>SUM(BG60:BJ60)</f>
        <v>5414970076</v>
      </c>
      <c r="BL60" s="366">
        <f>SUM(BA60,BF60,BK60)</f>
        <v>44347547680</v>
      </c>
      <c r="BM60" s="327">
        <f>SUM(BM5,BM16,BM27,BM38,BM49)</f>
        <v>0</v>
      </c>
      <c r="BN60" s="327">
        <f t="shared" ref="BN60:BQ60" si="141">SUM(BN5,BN16,BN27,BN38,BN49)</f>
        <v>19477980999</v>
      </c>
      <c r="BO60" s="327">
        <f t="shared" si="141"/>
        <v>0</v>
      </c>
      <c r="BP60" s="327">
        <f t="shared" si="141"/>
        <v>24869016851</v>
      </c>
      <c r="BQ60" s="327">
        <f t="shared" si="141"/>
        <v>549830</v>
      </c>
      <c r="BR60" s="329">
        <f>SUM(BM60:BQ60)</f>
        <v>44347547680</v>
      </c>
    </row>
    <row r="61" spans="2:71" ht="18" customHeight="1" x14ac:dyDescent="0.2">
      <c r="B61" s="478"/>
      <c r="C61" s="369" t="s">
        <v>295</v>
      </c>
      <c r="D61" s="186">
        <f t="shared" si="130"/>
        <v>96275828368</v>
      </c>
      <c r="E61" s="186">
        <f t="shared" si="130"/>
        <v>37944031401</v>
      </c>
      <c r="F61" s="186">
        <f t="shared" si="130"/>
        <v>18515977081</v>
      </c>
      <c r="G61" s="364">
        <f>SUM(D61:F61)</f>
        <v>152735836850</v>
      </c>
      <c r="H61" s="186">
        <f t="shared" si="131"/>
        <v>0</v>
      </c>
      <c r="I61" s="186">
        <f t="shared" si="131"/>
        <v>0</v>
      </c>
      <c r="J61" s="186">
        <f t="shared" si="131"/>
        <v>0</v>
      </c>
      <c r="K61" s="186">
        <f t="shared" si="131"/>
        <v>0</v>
      </c>
      <c r="L61" s="364">
        <f>SUM(H61:K61)</f>
        <v>0</v>
      </c>
      <c r="M61" s="186">
        <f t="shared" si="132"/>
        <v>0</v>
      </c>
      <c r="N61" s="186">
        <f t="shared" si="132"/>
        <v>1800000000</v>
      </c>
      <c r="O61" s="186">
        <f t="shared" si="132"/>
        <v>0</v>
      </c>
      <c r="P61" s="186">
        <f t="shared" si="132"/>
        <v>0</v>
      </c>
      <c r="Q61" s="364">
        <f>SUM(M61:P61)</f>
        <v>1800000000</v>
      </c>
      <c r="R61" s="366">
        <f>SUM(G61,L61,Q61)</f>
        <v>154535836850</v>
      </c>
      <c r="S61" s="327">
        <f>SUM(S6,S17,S28,S39,S50)</f>
        <v>96275828368</v>
      </c>
      <c r="T61" s="327">
        <f t="shared" si="133"/>
        <v>37944031401</v>
      </c>
      <c r="U61" s="327">
        <f t="shared" si="133"/>
        <v>1800000000</v>
      </c>
      <c r="V61" s="327">
        <f t="shared" si="133"/>
        <v>18515977081</v>
      </c>
      <c r="W61" s="327">
        <f t="shared" si="133"/>
        <v>0</v>
      </c>
      <c r="X61" s="329">
        <f>SUM(S61:W61)</f>
        <v>154535836850</v>
      </c>
      <c r="Y61" s="478"/>
      <c r="Z61" s="373"/>
      <c r="AA61" s="186">
        <f t="shared" si="134"/>
        <v>96275828368</v>
      </c>
      <c r="AB61" s="186">
        <f t="shared" si="134"/>
        <v>37944031401</v>
      </c>
      <c r="AC61" s="186">
        <f t="shared" si="134"/>
        <v>18515977081</v>
      </c>
      <c r="AD61" s="364">
        <f>SUM(AA61:AC61)</f>
        <v>152735836850</v>
      </c>
      <c r="AE61" s="186">
        <f t="shared" si="135"/>
        <v>0</v>
      </c>
      <c r="AF61" s="186">
        <f t="shared" si="135"/>
        <v>0</v>
      </c>
      <c r="AG61" s="186">
        <f t="shared" si="135"/>
        <v>0</v>
      </c>
      <c r="AH61" s="186">
        <f t="shared" si="135"/>
        <v>0</v>
      </c>
      <c r="AI61" s="364">
        <f>SUM(AE61:AH61)</f>
        <v>0</v>
      </c>
      <c r="AJ61" s="186">
        <f t="shared" si="136"/>
        <v>0</v>
      </c>
      <c r="AK61" s="186">
        <f t="shared" si="136"/>
        <v>1800000000</v>
      </c>
      <c r="AL61" s="186">
        <f t="shared" si="136"/>
        <v>0</v>
      </c>
      <c r="AM61" s="186">
        <f t="shared" si="136"/>
        <v>0</v>
      </c>
      <c r="AN61" s="364">
        <f>SUM(AJ61:AM61)</f>
        <v>1800000000</v>
      </c>
      <c r="AO61" s="366">
        <f>SUM(AD61,AI61,AN61)</f>
        <v>154535836850</v>
      </c>
      <c r="AP61" s="327">
        <f>SUM(AP6,AP17,AP28,AP39,AP50)</f>
        <v>96275828368</v>
      </c>
      <c r="AQ61" s="327">
        <f t="shared" ref="AQ61:AT61" si="142">SUM(AQ6,AQ17,AQ28,AQ39,AQ50)</f>
        <v>37944031401</v>
      </c>
      <c r="AR61" s="327">
        <f t="shared" si="142"/>
        <v>1800000000</v>
      </c>
      <c r="AS61" s="327">
        <f t="shared" si="142"/>
        <v>18515977081</v>
      </c>
      <c r="AT61" s="327">
        <f t="shared" si="142"/>
        <v>0</v>
      </c>
      <c r="AU61" s="329">
        <f>SUM(AP61:AT61)</f>
        <v>154535836850</v>
      </c>
      <c r="AV61" s="478"/>
      <c r="AW61" s="373"/>
      <c r="AX61" s="186">
        <f t="shared" si="138"/>
        <v>0</v>
      </c>
      <c r="AY61" s="186">
        <f t="shared" si="138"/>
        <v>0</v>
      </c>
      <c r="AZ61" s="186">
        <f t="shared" si="138"/>
        <v>0</v>
      </c>
      <c r="BA61" s="364">
        <f>SUM(AX61:AZ61)</f>
        <v>0</v>
      </c>
      <c r="BB61" s="186">
        <f t="shared" si="139"/>
        <v>0</v>
      </c>
      <c r="BC61" s="186">
        <f t="shared" si="139"/>
        <v>0</v>
      </c>
      <c r="BD61" s="186">
        <f t="shared" si="139"/>
        <v>0</v>
      </c>
      <c r="BE61" s="186">
        <f t="shared" si="139"/>
        <v>0</v>
      </c>
      <c r="BF61" s="364">
        <f>SUM(BB61:BE61)</f>
        <v>0</v>
      </c>
      <c r="BG61" s="186">
        <f t="shared" si="140"/>
        <v>0</v>
      </c>
      <c r="BH61" s="186">
        <f t="shared" si="140"/>
        <v>0</v>
      </c>
      <c r="BI61" s="186">
        <f t="shared" si="140"/>
        <v>0</v>
      </c>
      <c r="BJ61" s="186">
        <f t="shared" si="140"/>
        <v>0</v>
      </c>
      <c r="BK61" s="364">
        <f>SUM(BG61:BJ61)</f>
        <v>0</v>
      </c>
      <c r="BL61" s="366">
        <f>SUM(BA61,BF61,BK61)</f>
        <v>0</v>
      </c>
      <c r="BM61" s="327">
        <f>SUM(BM6,BM17,BM28,BM39,BM50)</f>
        <v>0</v>
      </c>
      <c r="BN61" s="327">
        <f t="shared" ref="BN61:BQ61" si="143">SUM(BN6,BN17,BN28,BN39,BN50)</f>
        <v>0</v>
      </c>
      <c r="BO61" s="327">
        <f t="shared" si="143"/>
        <v>0</v>
      </c>
      <c r="BP61" s="327">
        <f t="shared" si="143"/>
        <v>0</v>
      </c>
      <c r="BQ61" s="327">
        <f t="shared" si="143"/>
        <v>0</v>
      </c>
      <c r="BR61" s="329">
        <f>SUM(BM61:BQ61)</f>
        <v>0</v>
      </c>
    </row>
    <row r="62" spans="2:71" ht="18" customHeight="1" x14ac:dyDescent="0.2">
      <c r="B62" s="478"/>
      <c r="C62" s="410"/>
      <c r="D62" s="194">
        <f>SUM(D60:D61)</f>
        <v>484610371643</v>
      </c>
      <c r="E62" s="195">
        <f t="shared" ref="E62:X62" si="144">SUM(E60:E61)</f>
        <v>194406703062</v>
      </c>
      <c r="F62" s="194">
        <f t="shared" si="144"/>
        <v>91867961073</v>
      </c>
      <c r="G62" s="195">
        <f t="shared" si="144"/>
        <v>770885035778</v>
      </c>
      <c r="H62" s="194">
        <f t="shared" si="144"/>
        <v>59146453138</v>
      </c>
      <c r="I62" s="195">
        <f t="shared" si="144"/>
        <v>20613226806</v>
      </c>
      <c r="J62" s="194">
        <f t="shared" si="144"/>
        <v>213115015671</v>
      </c>
      <c r="K62" s="194">
        <f>SUM(K60:K61)</f>
        <v>16433208225</v>
      </c>
      <c r="L62" s="195">
        <f t="shared" si="144"/>
        <v>309307903840</v>
      </c>
      <c r="M62" s="195">
        <f t="shared" si="144"/>
        <v>51241000000</v>
      </c>
      <c r="N62" s="194">
        <f t="shared" si="144"/>
        <v>4000000000</v>
      </c>
      <c r="O62" s="194">
        <f>SUM(O60:O61)</f>
        <v>2600000000</v>
      </c>
      <c r="P62" s="194">
        <f>SUM(P60:P61)</f>
        <v>14278642976</v>
      </c>
      <c r="Q62" s="195">
        <f t="shared" si="144"/>
        <v>72119642976</v>
      </c>
      <c r="R62" s="196">
        <f t="shared" si="144"/>
        <v>1152312582594</v>
      </c>
      <c r="S62" s="197">
        <f t="shared" si="144"/>
        <v>543756824781</v>
      </c>
      <c r="T62" s="195">
        <f t="shared" si="144"/>
        <v>266260929868</v>
      </c>
      <c r="U62" s="195">
        <f t="shared" si="144"/>
        <v>4000000000</v>
      </c>
      <c r="V62" s="195">
        <f t="shared" si="144"/>
        <v>307582976744</v>
      </c>
      <c r="W62" s="195">
        <f t="shared" si="144"/>
        <v>30711851201</v>
      </c>
      <c r="X62" s="196">
        <f t="shared" si="144"/>
        <v>1152312582594</v>
      </c>
      <c r="Y62" s="478"/>
      <c r="Z62" s="373"/>
      <c r="AA62" s="194">
        <f>SUM(AA60:AA61)</f>
        <v>484610371643</v>
      </c>
      <c r="AB62" s="195">
        <f t="shared" ref="AB62:AG62" si="145">SUM(AB60:AB61)</f>
        <v>194406703062</v>
      </c>
      <c r="AC62" s="194">
        <f t="shared" si="145"/>
        <v>91867961073</v>
      </c>
      <c r="AD62" s="195">
        <f t="shared" si="145"/>
        <v>770885035778</v>
      </c>
      <c r="AE62" s="194">
        <f t="shared" si="145"/>
        <v>59146453138</v>
      </c>
      <c r="AF62" s="195">
        <f t="shared" si="145"/>
        <v>6550215883</v>
      </c>
      <c r="AG62" s="194">
        <f t="shared" si="145"/>
        <v>188245998820</v>
      </c>
      <c r="AH62" s="194">
        <f>SUM(AH60:AH61)</f>
        <v>16432658395</v>
      </c>
      <c r="AI62" s="195">
        <f t="shared" ref="AI62:AK62" si="146">SUM(AI60:AI61)</f>
        <v>270375326236</v>
      </c>
      <c r="AJ62" s="195">
        <f t="shared" si="146"/>
        <v>45826029924</v>
      </c>
      <c r="AK62" s="194">
        <f t="shared" si="146"/>
        <v>4000000000</v>
      </c>
      <c r="AL62" s="194">
        <f>SUM(AL60:AL61)</f>
        <v>2600000000</v>
      </c>
      <c r="AM62" s="194">
        <f>SUM(AM60:AM61)</f>
        <v>14278642976</v>
      </c>
      <c r="AN62" s="195">
        <f t="shared" ref="AN62:AU62" si="147">SUM(AN60:AN61)</f>
        <v>66704672900</v>
      </c>
      <c r="AO62" s="196">
        <f t="shared" si="147"/>
        <v>1107965034914</v>
      </c>
      <c r="AP62" s="197">
        <f t="shared" si="147"/>
        <v>543756824781</v>
      </c>
      <c r="AQ62" s="195">
        <f t="shared" si="147"/>
        <v>246782948869</v>
      </c>
      <c r="AR62" s="195">
        <f t="shared" si="147"/>
        <v>4000000000</v>
      </c>
      <c r="AS62" s="195">
        <f t="shared" si="147"/>
        <v>282713959893</v>
      </c>
      <c r="AT62" s="195">
        <f t="shared" si="147"/>
        <v>30711301371</v>
      </c>
      <c r="AU62" s="196">
        <f t="shared" si="147"/>
        <v>1107965034914</v>
      </c>
      <c r="AV62" s="478"/>
      <c r="AW62" s="373"/>
      <c r="AX62" s="194">
        <f>SUM(AX60:AX61)</f>
        <v>0</v>
      </c>
      <c r="AY62" s="195">
        <f t="shared" ref="AY62:BD62" si="148">SUM(AY60:AY61)</f>
        <v>0</v>
      </c>
      <c r="AZ62" s="194">
        <f t="shared" si="148"/>
        <v>0</v>
      </c>
      <c r="BA62" s="195">
        <f t="shared" si="148"/>
        <v>0</v>
      </c>
      <c r="BB62" s="194">
        <f t="shared" si="148"/>
        <v>0</v>
      </c>
      <c r="BC62" s="195">
        <f t="shared" si="148"/>
        <v>14063010923</v>
      </c>
      <c r="BD62" s="194">
        <f t="shared" si="148"/>
        <v>24869016851</v>
      </c>
      <c r="BE62" s="194">
        <f>SUM(BE60:BE61)</f>
        <v>549830</v>
      </c>
      <c r="BF62" s="195">
        <f t="shared" ref="BF62:BH62" si="149">SUM(BF60:BF61)</f>
        <v>38932577604</v>
      </c>
      <c r="BG62" s="195">
        <f t="shared" si="149"/>
        <v>5414970076</v>
      </c>
      <c r="BH62" s="194">
        <f t="shared" si="149"/>
        <v>0</v>
      </c>
      <c r="BI62" s="194">
        <f>SUM(BI60:BI61)</f>
        <v>0</v>
      </c>
      <c r="BJ62" s="194">
        <f>SUM(BJ60:BJ61)</f>
        <v>0</v>
      </c>
      <c r="BK62" s="195">
        <f t="shared" ref="BK62:BR62" si="150">SUM(BK60:BK61)</f>
        <v>5414970076</v>
      </c>
      <c r="BL62" s="196">
        <f t="shared" si="150"/>
        <v>44347547680</v>
      </c>
      <c r="BM62" s="197">
        <f t="shared" si="150"/>
        <v>0</v>
      </c>
      <c r="BN62" s="195">
        <f t="shared" si="150"/>
        <v>19477980999</v>
      </c>
      <c r="BO62" s="195">
        <f t="shared" si="150"/>
        <v>0</v>
      </c>
      <c r="BP62" s="195">
        <f t="shared" si="150"/>
        <v>24869016851</v>
      </c>
      <c r="BQ62" s="195">
        <f t="shared" si="150"/>
        <v>549830</v>
      </c>
      <c r="BR62" s="196">
        <f t="shared" si="150"/>
        <v>44347547680</v>
      </c>
    </row>
    <row r="63" spans="2:71" ht="18" customHeight="1" x14ac:dyDescent="0.2">
      <c r="B63" s="365">
        <v>1904004</v>
      </c>
      <c r="C63" s="369" t="s">
        <v>294</v>
      </c>
      <c r="D63" s="186">
        <f t="shared" ref="D63:F64" si="151">SUM(D8,D19,D30,D41,D52)</f>
        <v>240477968137</v>
      </c>
      <c r="E63" s="186">
        <f t="shared" si="151"/>
        <v>98227491427</v>
      </c>
      <c r="F63" s="186">
        <f t="shared" si="151"/>
        <v>46766957842</v>
      </c>
      <c r="G63" s="364">
        <f>SUM(D63:F63)</f>
        <v>385472417406</v>
      </c>
      <c r="H63" s="186">
        <f t="shared" ref="H63:K64" si="152">SUM(H8,H19,H30,H41,H52)</f>
        <v>0</v>
      </c>
      <c r="I63" s="186">
        <f t="shared" si="152"/>
        <v>0</v>
      </c>
      <c r="J63" s="186">
        <f t="shared" si="152"/>
        <v>0</v>
      </c>
      <c r="K63" s="186">
        <f t="shared" si="152"/>
        <v>0</v>
      </c>
      <c r="L63" s="364">
        <f>SUM(H63:K63)</f>
        <v>0</v>
      </c>
      <c r="M63" s="186">
        <f t="shared" ref="M63:P64" si="153">SUM(M8,M19,M30,M41,M52)</f>
        <v>8032000000</v>
      </c>
      <c r="N63" s="186">
        <f t="shared" si="153"/>
        <v>2200000000</v>
      </c>
      <c r="O63" s="186">
        <f t="shared" si="153"/>
        <v>2600000000</v>
      </c>
      <c r="P63" s="186">
        <f t="shared" si="153"/>
        <v>0</v>
      </c>
      <c r="Q63" s="364">
        <f>SUM(M63:P63)</f>
        <v>12832000000</v>
      </c>
      <c r="R63" s="366">
        <f>SUM(G63,L63,Q63)</f>
        <v>398304417406</v>
      </c>
      <c r="S63" s="327">
        <f>SUM(S8,S19,S30,S41,S52)</f>
        <v>240477968137</v>
      </c>
      <c r="T63" s="327">
        <f t="shared" ref="T63:W63" si="154">SUM(T8,T19,T30,T41,T52)</f>
        <v>106259491427</v>
      </c>
      <c r="U63" s="327">
        <f t="shared" si="154"/>
        <v>2200000000</v>
      </c>
      <c r="V63" s="327">
        <f t="shared" si="154"/>
        <v>49366957842</v>
      </c>
      <c r="W63" s="327">
        <f t="shared" si="154"/>
        <v>0</v>
      </c>
      <c r="X63" s="329">
        <f>SUM(S63:W63)</f>
        <v>398304417406</v>
      </c>
      <c r="Y63" s="365">
        <v>1904004</v>
      </c>
      <c r="Z63" s="373"/>
      <c r="AA63" s="186">
        <f t="shared" ref="AA63:AC64" si="155">SUM(AA8,AA19,AA30,AA41,AA52)</f>
        <v>240477968137</v>
      </c>
      <c r="AB63" s="186">
        <f t="shared" si="155"/>
        <v>98227491427</v>
      </c>
      <c r="AC63" s="186">
        <f t="shared" si="155"/>
        <v>46766957842</v>
      </c>
      <c r="AD63" s="364">
        <f>SUM(AA63:AC63)</f>
        <v>385472417406</v>
      </c>
      <c r="AE63" s="186">
        <f t="shared" ref="AE63:AH64" si="156">SUM(AE8,AE19,AE30,AE41,AE52)</f>
        <v>0</v>
      </c>
      <c r="AF63" s="186">
        <f t="shared" si="156"/>
        <v>0</v>
      </c>
      <c r="AG63" s="186">
        <f t="shared" si="156"/>
        <v>0</v>
      </c>
      <c r="AH63" s="186">
        <f t="shared" si="156"/>
        <v>0</v>
      </c>
      <c r="AI63" s="364">
        <f>SUM(AE63:AH63)</f>
        <v>0</v>
      </c>
      <c r="AJ63" s="186">
        <f t="shared" ref="AJ63:AM64" si="157">SUM(AJ8,AJ19,AJ30,AJ41,AJ52)</f>
        <v>7624200000</v>
      </c>
      <c r="AK63" s="186">
        <f t="shared" si="157"/>
        <v>2200000000</v>
      </c>
      <c r="AL63" s="186">
        <f t="shared" si="157"/>
        <v>2600000000</v>
      </c>
      <c r="AM63" s="186">
        <f t="shared" si="157"/>
        <v>0</v>
      </c>
      <c r="AN63" s="364">
        <f>SUM(AJ63:AM63)</f>
        <v>12424200000</v>
      </c>
      <c r="AO63" s="366">
        <f>SUM(AD63,AI63,AN63)</f>
        <v>397896617406</v>
      </c>
      <c r="AP63" s="327">
        <f>SUM(AP8,AP19,AP30,AP41,AP52)</f>
        <v>240477968137</v>
      </c>
      <c r="AQ63" s="327">
        <f t="shared" ref="AQ63:AT63" si="158">SUM(AQ8,AQ19,AQ30,AQ41,AQ52)</f>
        <v>105851691427</v>
      </c>
      <c r="AR63" s="327">
        <f t="shared" si="158"/>
        <v>2200000000</v>
      </c>
      <c r="AS63" s="327">
        <f t="shared" si="158"/>
        <v>49366957842</v>
      </c>
      <c r="AT63" s="327">
        <f t="shared" si="158"/>
        <v>0</v>
      </c>
      <c r="AU63" s="329">
        <f>SUM(AP63:AT63)</f>
        <v>397896617406</v>
      </c>
      <c r="AV63" s="365">
        <v>1904004</v>
      </c>
      <c r="AW63" s="373"/>
      <c r="AX63" s="186">
        <f t="shared" ref="AX63:AZ64" si="159">SUM(AX8,AX19,AX30,AX41,AX52)</f>
        <v>0</v>
      </c>
      <c r="AY63" s="186">
        <f t="shared" si="159"/>
        <v>0</v>
      </c>
      <c r="AZ63" s="186">
        <f t="shared" si="159"/>
        <v>0</v>
      </c>
      <c r="BA63" s="364">
        <f>SUM(AX63:AZ63)</f>
        <v>0</v>
      </c>
      <c r="BB63" s="186">
        <f t="shared" ref="BB63:BE64" si="160">SUM(BB8,BB19,BB30,BB41,BB52)</f>
        <v>0</v>
      </c>
      <c r="BC63" s="186">
        <f t="shared" si="160"/>
        <v>0</v>
      </c>
      <c r="BD63" s="186">
        <f t="shared" si="160"/>
        <v>0</v>
      </c>
      <c r="BE63" s="186">
        <f t="shared" si="160"/>
        <v>0</v>
      </c>
      <c r="BF63" s="364">
        <f>SUM(BB63:BE63)</f>
        <v>0</v>
      </c>
      <c r="BG63" s="186">
        <f t="shared" ref="BG63:BJ63" si="161">SUM(BG8,BG19,BG30,BG41,BG52)</f>
        <v>407800000</v>
      </c>
      <c r="BH63" s="186">
        <f t="shared" si="161"/>
        <v>0</v>
      </c>
      <c r="BI63" s="186">
        <f t="shared" si="161"/>
        <v>0</v>
      </c>
      <c r="BJ63" s="186">
        <f t="shared" si="161"/>
        <v>0</v>
      </c>
      <c r="BK63" s="364">
        <f>SUM(BG63:BJ63)</f>
        <v>407800000</v>
      </c>
      <c r="BL63" s="366">
        <f>SUM(BA63,BF63,BK63)</f>
        <v>407800000</v>
      </c>
      <c r="BM63" s="327">
        <f>SUM(BM8,BM19,BM30,BM41,BM52)</f>
        <v>0</v>
      </c>
      <c r="BN63" s="327">
        <f t="shared" ref="BN63:BQ63" si="162">SUM(BN8,BN19,BN30,BN41,BN52)</f>
        <v>407800000</v>
      </c>
      <c r="BO63" s="327">
        <f t="shared" si="162"/>
        <v>0</v>
      </c>
      <c r="BP63" s="327">
        <f t="shared" si="162"/>
        <v>0</v>
      </c>
      <c r="BQ63" s="327">
        <f t="shared" si="162"/>
        <v>0</v>
      </c>
      <c r="BR63" s="329">
        <f>SUM(BM63:BQ63)</f>
        <v>407800000</v>
      </c>
    </row>
    <row r="64" spans="2:71" ht="18" customHeight="1" x14ac:dyDescent="0.2">
      <c r="B64" s="365">
        <v>1002115</v>
      </c>
      <c r="C64" s="369" t="s">
        <v>294</v>
      </c>
      <c r="D64" s="186">
        <f t="shared" si="151"/>
        <v>0</v>
      </c>
      <c r="E64" s="186">
        <f t="shared" si="151"/>
        <v>0</v>
      </c>
      <c r="F64" s="186">
        <f t="shared" si="151"/>
        <v>0</v>
      </c>
      <c r="G64" s="364">
        <f>SUM(D64:F64)</f>
        <v>0</v>
      </c>
      <c r="H64" s="186">
        <f t="shared" si="152"/>
        <v>0</v>
      </c>
      <c r="I64" s="186">
        <f t="shared" si="152"/>
        <v>0</v>
      </c>
      <c r="J64" s="186">
        <f t="shared" si="152"/>
        <v>0</v>
      </c>
      <c r="K64" s="186">
        <f t="shared" si="152"/>
        <v>0</v>
      </c>
      <c r="L64" s="364">
        <f>SUM(H64:K64)</f>
        <v>0</v>
      </c>
      <c r="M64" s="186">
        <f t="shared" si="153"/>
        <v>939000000</v>
      </c>
      <c r="N64" s="186">
        <f t="shared" si="153"/>
        <v>0</v>
      </c>
      <c r="O64" s="186">
        <f t="shared" si="153"/>
        <v>0</v>
      </c>
      <c r="P64" s="186">
        <f t="shared" si="153"/>
        <v>0</v>
      </c>
      <c r="Q64" s="364">
        <f>SUM(M64:P64)</f>
        <v>939000000</v>
      </c>
      <c r="R64" s="366">
        <f>SUM(G64,L64,Q64)</f>
        <v>939000000</v>
      </c>
      <c r="S64" s="327">
        <f>SUM(S9,S20,S31,S42,S53)</f>
        <v>0</v>
      </c>
      <c r="T64" s="327">
        <f t="shared" ref="T64:W64" si="163">SUM(T9,T20,T31,T42,T53)</f>
        <v>939000000</v>
      </c>
      <c r="U64" s="327">
        <f t="shared" si="163"/>
        <v>0</v>
      </c>
      <c r="V64" s="327">
        <f t="shared" si="163"/>
        <v>0</v>
      </c>
      <c r="W64" s="327">
        <f t="shared" si="163"/>
        <v>0</v>
      </c>
      <c r="X64" s="329">
        <f>SUM(S64:W64)</f>
        <v>939000000</v>
      </c>
      <c r="Y64" s="365">
        <v>1002115</v>
      </c>
      <c r="Z64" s="373"/>
      <c r="AA64" s="186">
        <f t="shared" si="155"/>
        <v>0</v>
      </c>
      <c r="AB64" s="186">
        <f t="shared" si="155"/>
        <v>0</v>
      </c>
      <c r="AC64" s="186">
        <f t="shared" si="155"/>
        <v>0</v>
      </c>
      <c r="AD64" s="364">
        <f>SUM(AA64:AC64)</f>
        <v>0</v>
      </c>
      <c r="AE64" s="186">
        <f t="shared" si="156"/>
        <v>0</v>
      </c>
      <c r="AF64" s="186">
        <f t="shared" si="156"/>
        <v>0</v>
      </c>
      <c r="AG64" s="186">
        <f t="shared" si="156"/>
        <v>0</v>
      </c>
      <c r="AH64" s="186">
        <f t="shared" si="156"/>
        <v>0</v>
      </c>
      <c r="AI64" s="364">
        <f>SUM(AE64:AH64)</f>
        <v>0</v>
      </c>
      <c r="AJ64" s="186">
        <f t="shared" si="157"/>
        <v>0</v>
      </c>
      <c r="AK64" s="186">
        <f t="shared" si="157"/>
        <v>0</v>
      </c>
      <c r="AL64" s="186">
        <f t="shared" si="157"/>
        <v>0</v>
      </c>
      <c r="AM64" s="186">
        <f t="shared" si="157"/>
        <v>0</v>
      </c>
      <c r="AN64" s="364">
        <f>SUM(AJ64:AM64)</f>
        <v>0</v>
      </c>
      <c r="AO64" s="366">
        <f>SUM(AD64,AI64,AN64)</f>
        <v>0</v>
      </c>
      <c r="AP64" s="327">
        <f>SUM(AP9,AP20,AP31,AP42,AP53)</f>
        <v>0</v>
      </c>
      <c r="AQ64" s="327">
        <f t="shared" ref="AQ64:AT64" si="164">SUM(AQ9,AQ20,AQ31,AQ42,AQ53)</f>
        <v>0</v>
      </c>
      <c r="AR64" s="327">
        <f t="shared" si="164"/>
        <v>0</v>
      </c>
      <c r="AS64" s="327">
        <f t="shared" si="164"/>
        <v>0</v>
      </c>
      <c r="AT64" s="327">
        <f t="shared" si="164"/>
        <v>0</v>
      </c>
      <c r="AU64" s="329">
        <f>SUM(AP64:AT64)</f>
        <v>0</v>
      </c>
      <c r="AV64" s="365">
        <v>1002115</v>
      </c>
      <c r="AW64" s="373"/>
      <c r="AX64" s="186">
        <f t="shared" si="159"/>
        <v>0</v>
      </c>
      <c r="AY64" s="186">
        <f t="shared" si="159"/>
        <v>0</v>
      </c>
      <c r="AZ64" s="186">
        <f t="shared" si="159"/>
        <v>0</v>
      </c>
      <c r="BA64" s="364">
        <f>SUM(AX64:AZ64)</f>
        <v>0</v>
      </c>
      <c r="BB64" s="186">
        <f t="shared" si="160"/>
        <v>0</v>
      </c>
      <c r="BC64" s="186">
        <f t="shared" si="160"/>
        <v>0</v>
      </c>
      <c r="BD64" s="186">
        <f t="shared" si="160"/>
        <v>0</v>
      </c>
      <c r="BE64" s="186">
        <f t="shared" si="160"/>
        <v>0</v>
      </c>
      <c r="BF64" s="364">
        <f>SUM(BB64:BE64)</f>
        <v>0</v>
      </c>
      <c r="BG64" s="186">
        <f t="shared" ref="BG64:BJ64" si="165">SUM(BG9,BG20,BG31,BG42,BG53)</f>
        <v>939000000</v>
      </c>
      <c r="BH64" s="186">
        <f t="shared" si="165"/>
        <v>0</v>
      </c>
      <c r="BI64" s="186">
        <f t="shared" si="165"/>
        <v>0</v>
      </c>
      <c r="BJ64" s="186">
        <f t="shared" si="165"/>
        <v>0</v>
      </c>
      <c r="BK64" s="364">
        <f>SUM(BG64:BJ64)</f>
        <v>939000000</v>
      </c>
      <c r="BL64" s="366">
        <f>SUM(BA64,BF64,BK64)</f>
        <v>939000000</v>
      </c>
      <c r="BM64" s="327">
        <f>SUM(BM9,BM20,BM31,BM42,BM53)</f>
        <v>0</v>
      </c>
      <c r="BN64" s="327">
        <f t="shared" ref="BN64:BQ64" si="166">SUM(BN9,BN20,BN31,BN42,BN53)</f>
        <v>939000000</v>
      </c>
      <c r="BO64" s="327">
        <f t="shared" si="166"/>
        <v>0</v>
      </c>
      <c r="BP64" s="327">
        <f t="shared" si="166"/>
        <v>0</v>
      </c>
      <c r="BQ64" s="327">
        <f t="shared" si="166"/>
        <v>0</v>
      </c>
      <c r="BR64" s="329">
        <f>SUM(BM64:BQ64)</f>
        <v>939000000</v>
      </c>
    </row>
    <row r="65" spans="2:70" ht="18" customHeight="1" thickBot="1" x14ac:dyDescent="0.25">
      <c r="B65" s="359"/>
      <c r="C65" s="246"/>
      <c r="D65" s="376">
        <f>SUM(D62:D64)</f>
        <v>725088339780</v>
      </c>
      <c r="E65" s="360">
        <f t="shared" ref="E65:X65" si="167">SUM(E62:E64)</f>
        <v>292634194489</v>
      </c>
      <c r="F65" s="376">
        <f t="shared" si="167"/>
        <v>138634918915</v>
      </c>
      <c r="G65" s="360">
        <f t="shared" si="167"/>
        <v>1156357453184</v>
      </c>
      <c r="H65" s="376">
        <f t="shared" si="167"/>
        <v>59146453138</v>
      </c>
      <c r="I65" s="360">
        <f t="shared" si="167"/>
        <v>20613226806</v>
      </c>
      <c r="J65" s="376">
        <f t="shared" si="167"/>
        <v>213115015671</v>
      </c>
      <c r="K65" s="376">
        <f t="shared" si="167"/>
        <v>16433208225</v>
      </c>
      <c r="L65" s="360">
        <f t="shared" si="167"/>
        <v>309307903840</v>
      </c>
      <c r="M65" s="360">
        <f t="shared" si="167"/>
        <v>60212000000</v>
      </c>
      <c r="N65" s="376">
        <f t="shared" si="167"/>
        <v>6200000000</v>
      </c>
      <c r="O65" s="376">
        <f t="shared" si="167"/>
        <v>5200000000</v>
      </c>
      <c r="P65" s="376">
        <f t="shared" si="167"/>
        <v>14278642976</v>
      </c>
      <c r="Q65" s="360">
        <f t="shared" si="167"/>
        <v>85890642976</v>
      </c>
      <c r="R65" s="199">
        <f t="shared" si="167"/>
        <v>1551556000000</v>
      </c>
      <c r="S65" s="198">
        <f t="shared" si="167"/>
        <v>784234792918</v>
      </c>
      <c r="T65" s="364">
        <f t="shared" si="167"/>
        <v>373459421295</v>
      </c>
      <c r="U65" s="364">
        <f t="shared" si="167"/>
        <v>6200000000</v>
      </c>
      <c r="V65" s="364">
        <f t="shared" si="167"/>
        <v>356949934586</v>
      </c>
      <c r="W65" s="364">
        <f t="shared" si="167"/>
        <v>30711851201</v>
      </c>
      <c r="X65" s="366">
        <f t="shared" si="167"/>
        <v>1551556000000</v>
      </c>
      <c r="Y65" s="359"/>
      <c r="Z65" s="246"/>
      <c r="AA65" s="376">
        <f>SUM(AA62:AA64)</f>
        <v>725088339780</v>
      </c>
      <c r="AB65" s="360">
        <f t="shared" ref="AB65:AU65" si="168">SUM(AB62:AB64)</f>
        <v>292634194489</v>
      </c>
      <c r="AC65" s="376">
        <f t="shared" si="168"/>
        <v>138634918915</v>
      </c>
      <c r="AD65" s="360">
        <f t="shared" si="168"/>
        <v>1156357453184</v>
      </c>
      <c r="AE65" s="376">
        <f t="shared" si="168"/>
        <v>59146453138</v>
      </c>
      <c r="AF65" s="360">
        <f t="shared" si="168"/>
        <v>6550215883</v>
      </c>
      <c r="AG65" s="376">
        <f t="shared" si="168"/>
        <v>188245998820</v>
      </c>
      <c r="AH65" s="376">
        <f t="shared" si="168"/>
        <v>16432658395</v>
      </c>
      <c r="AI65" s="360">
        <f t="shared" si="168"/>
        <v>270375326236</v>
      </c>
      <c r="AJ65" s="360">
        <f t="shared" si="168"/>
        <v>53450229924</v>
      </c>
      <c r="AK65" s="376">
        <f t="shared" si="168"/>
        <v>6200000000</v>
      </c>
      <c r="AL65" s="376">
        <f t="shared" si="168"/>
        <v>5200000000</v>
      </c>
      <c r="AM65" s="376">
        <f t="shared" si="168"/>
        <v>14278642976</v>
      </c>
      <c r="AN65" s="360">
        <f t="shared" si="168"/>
        <v>79128872900</v>
      </c>
      <c r="AO65" s="199">
        <f t="shared" si="168"/>
        <v>1505861652320</v>
      </c>
      <c r="AP65" s="198">
        <f t="shared" si="168"/>
        <v>784234792918</v>
      </c>
      <c r="AQ65" s="388">
        <f t="shared" si="168"/>
        <v>352634640296</v>
      </c>
      <c r="AR65" s="388">
        <f t="shared" si="168"/>
        <v>6200000000</v>
      </c>
      <c r="AS65" s="388">
        <f t="shared" si="168"/>
        <v>332080917735</v>
      </c>
      <c r="AT65" s="388">
        <f t="shared" si="168"/>
        <v>30711301371</v>
      </c>
      <c r="AU65" s="389">
        <f t="shared" si="168"/>
        <v>1505861652320</v>
      </c>
      <c r="AV65" s="359"/>
      <c r="AW65" s="246"/>
      <c r="AX65" s="376">
        <f>SUM(AX62:AX64)</f>
        <v>0</v>
      </c>
      <c r="AY65" s="360">
        <f t="shared" ref="AY65:BR65" si="169">SUM(AY62:AY64)</f>
        <v>0</v>
      </c>
      <c r="AZ65" s="376">
        <f t="shared" si="169"/>
        <v>0</v>
      </c>
      <c r="BA65" s="360">
        <f t="shared" si="169"/>
        <v>0</v>
      </c>
      <c r="BB65" s="376">
        <f t="shared" si="169"/>
        <v>0</v>
      </c>
      <c r="BC65" s="360">
        <f t="shared" si="169"/>
        <v>14063010923</v>
      </c>
      <c r="BD65" s="376">
        <f t="shared" si="169"/>
        <v>24869016851</v>
      </c>
      <c r="BE65" s="376">
        <f t="shared" si="169"/>
        <v>549830</v>
      </c>
      <c r="BF65" s="360">
        <f t="shared" si="169"/>
        <v>38932577604</v>
      </c>
      <c r="BG65" s="360">
        <f t="shared" si="169"/>
        <v>6761770076</v>
      </c>
      <c r="BH65" s="376">
        <f t="shared" si="169"/>
        <v>0</v>
      </c>
      <c r="BI65" s="376">
        <f t="shared" si="169"/>
        <v>0</v>
      </c>
      <c r="BJ65" s="376">
        <f t="shared" si="169"/>
        <v>0</v>
      </c>
      <c r="BK65" s="360">
        <f t="shared" si="169"/>
        <v>6761770076</v>
      </c>
      <c r="BL65" s="199">
        <f t="shared" si="169"/>
        <v>45694347680</v>
      </c>
      <c r="BM65" s="198">
        <f t="shared" si="169"/>
        <v>0</v>
      </c>
      <c r="BN65" s="388">
        <f t="shared" si="169"/>
        <v>20824780999</v>
      </c>
      <c r="BO65" s="388">
        <f t="shared" si="169"/>
        <v>0</v>
      </c>
      <c r="BP65" s="388">
        <f t="shared" si="169"/>
        <v>24869016851</v>
      </c>
      <c r="BQ65" s="388">
        <f t="shared" si="169"/>
        <v>549830</v>
      </c>
      <c r="BR65" s="389">
        <f t="shared" si="169"/>
        <v>45694347680</v>
      </c>
    </row>
    <row r="66" spans="2:70" ht="18" customHeight="1" thickBot="1" x14ac:dyDescent="0.25">
      <c r="B66" s="458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60"/>
      <c r="S66" s="179"/>
      <c r="T66" s="179"/>
      <c r="U66" s="179"/>
      <c r="V66" s="179"/>
      <c r="W66" s="179"/>
      <c r="X66" s="179"/>
      <c r="Y66" s="458"/>
      <c r="Z66" s="459"/>
      <c r="AA66" s="459"/>
      <c r="AB66" s="459"/>
      <c r="AC66" s="459"/>
      <c r="AD66" s="459"/>
      <c r="AE66" s="459"/>
      <c r="AF66" s="459"/>
      <c r="AG66" s="459"/>
      <c r="AH66" s="459"/>
      <c r="AI66" s="459"/>
      <c r="AJ66" s="459"/>
      <c r="AK66" s="459"/>
      <c r="AL66" s="459"/>
      <c r="AM66" s="459"/>
      <c r="AN66" s="459"/>
      <c r="AO66" s="460"/>
      <c r="AP66" s="179"/>
      <c r="AQ66" s="179"/>
      <c r="AR66" s="179"/>
      <c r="AS66" s="179"/>
      <c r="AT66" s="179"/>
      <c r="AU66" s="179"/>
      <c r="AV66" s="458"/>
      <c r="AW66" s="459"/>
      <c r="AX66" s="459"/>
      <c r="AY66" s="459"/>
      <c r="AZ66" s="459"/>
      <c r="BA66" s="459"/>
      <c r="BB66" s="459"/>
      <c r="BC66" s="459"/>
      <c r="BD66" s="459"/>
      <c r="BE66" s="459"/>
      <c r="BF66" s="459"/>
      <c r="BG66" s="459"/>
      <c r="BH66" s="459"/>
      <c r="BI66" s="459"/>
      <c r="BJ66" s="459"/>
      <c r="BK66" s="459"/>
      <c r="BL66" s="460"/>
      <c r="BM66" s="179"/>
      <c r="BN66" s="179"/>
      <c r="BO66" s="179"/>
      <c r="BP66" s="179"/>
      <c r="BQ66" s="179"/>
      <c r="BR66" s="179"/>
    </row>
    <row r="67" spans="2:70" ht="18" customHeight="1" x14ac:dyDescent="0.2">
      <c r="B67" s="409"/>
      <c r="C67" s="409"/>
      <c r="D67" s="544"/>
      <c r="E67" s="545"/>
      <c r="F67" s="546"/>
      <c r="G67" s="452" t="s">
        <v>9</v>
      </c>
      <c r="H67" s="453"/>
      <c r="I67" s="454" t="s">
        <v>10</v>
      </c>
      <c r="J67" s="455"/>
      <c r="K67" s="454" t="s">
        <v>11</v>
      </c>
      <c r="L67" s="455"/>
      <c r="M67" s="452" t="s">
        <v>12</v>
      </c>
      <c r="N67" s="453"/>
      <c r="O67" s="452" t="s">
        <v>180</v>
      </c>
      <c r="P67" s="453"/>
      <c r="Q67" s="456" t="s">
        <v>4</v>
      </c>
      <c r="R67" s="457"/>
      <c r="S67" s="179"/>
      <c r="T67" s="179"/>
      <c r="U67" s="179"/>
      <c r="V67" s="179"/>
      <c r="W67" s="179"/>
      <c r="X67" s="179"/>
      <c r="Y67" s="544"/>
      <c r="Z67" s="545"/>
      <c r="AA67" s="546"/>
      <c r="AB67" s="452" t="s">
        <v>9</v>
      </c>
      <c r="AC67" s="453"/>
      <c r="AD67" s="454" t="s">
        <v>10</v>
      </c>
      <c r="AE67" s="455"/>
      <c r="AF67" s="454" t="s">
        <v>11</v>
      </c>
      <c r="AG67" s="455"/>
      <c r="AH67" s="452" t="s">
        <v>12</v>
      </c>
      <c r="AI67" s="453"/>
      <c r="AJ67" s="452" t="s">
        <v>180</v>
      </c>
      <c r="AK67" s="453"/>
      <c r="AL67" s="456" t="s">
        <v>4</v>
      </c>
      <c r="AM67" s="457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544"/>
      <c r="AY67" s="545"/>
      <c r="AZ67" s="546"/>
      <c r="BA67" s="452" t="s">
        <v>9</v>
      </c>
      <c r="BB67" s="453"/>
      <c r="BC67" s="454" t="s">
        <v>10</v>
      </c>
      <c r="BD67" s="455"/>
      <c r="BE67" s="454" t="s">
        <v>11</v>
      </c>
      <c r="BF67" s="455"/>
      <c r="BG67" s="452" t="s">
        <v>12</v>
      </c>
      <c r="BH67" s="453"/>
      <c r="BI67" s="452" t="s">
        <v>180</v>
      </c>
      <c r="BJ67" s="453"/>
      <c r="BK67" s="456" t="s">
        <v>4</v>
      </c>
      <c r="BL67" s="457"/>
      <c r="BM67" s="179"/>
      <c r="BN67" s="179"/>
      <c r="BO67" s="179"/>
      <c r="BP67" s="179"/>
      <c r="BQ67" s="179"/>
      <c r="BR67" s="179"/>
    </row>
    <row r="68" spans="2:70" ht="18" customHeight="1" x14ac:dyDescent="0.2">
      <c r="B68" s="406"/>
      <c r="C68" s="406"/>
      <c r="D68" s="524">
        <v>1903001</v>
      </c>
      <c r="E68" s="525"/>
      <c r="F68" s="526"/>
      <c r="G68" s="441">
        <f>SUM(D60,H60)</f>
        <v>447480996413</v>
      </c>
      <c r="H68" s="442"/>
      <c r="I68" s="445">
        <f>SUM(E60,I60,M60)</f>
        <v>228316898467</v>
      </c>
      <c r="J68" s="446"/>
      <c r="K68" s="445">
        <f>SUM(N60)</f>
        <v>2200000000</v>
      </c>
      <c r="L68" s="446"/>
      <c r="M68" s="441">
        <f>SUM(F60,J60,O60)</f>
        <v>289066999663</v>
      </c>
      <c r="N68" s="442"/>
      <c r="O68" s="441">
        <f>SUM(K60,P60)</f>
        <v>30711851201</v>
      </c>
      <c r="P68" s="442"/>
      <c r="Q68" s="443">
        <f>SUM(G68:O68)</f>
        <v>997776745744</v>
      </c>
      <c r="R68" s="444"/>
      <c r="S68" s="179"/>
      <c r="T68" s="179"/>
      <c r="U68" s="179"/>
      <c r="V68" s="179"/>
      <c r="W68" s="179"/>
      <c r="X68" s="179"/>
      <c r="Y68" s="524">
        <v>1903001</v>
      </c>
      <c r="Z68" s="525"/>
      <c r="AA68" s="526"/>
      <c r="AB68" s="441">
        <f>SUM(Y60,AC60)</f>
        <v>73353886993</v>
      </c>
      <c r="AC68" s="442"/>
      <c r="AD68" s="445">
        <f>SUM(Z60,AD60,AH60)</f>
        <v>634581857323</v>
      </c>
      <c r="AE68" s="446"/>
      <c r="AF68" s="445">
        <f>SUM(AI60)</f>
        <v>270375326236</v>
      </c>
      <c r="AG68" s="446"/>
      <c r="AH68" s="441">
        <f>SUM(AA60,AE60,AJ60)</f>
        <v>493307026337</v>
      </c>
      <c r="AI68" s="442"/>
      <c r="AJ68" s="441">
        <f>SUM(AF60,AK60)</f>
        <v>8750215883</v>
      </c>
      <c r="AK68" s="442"/>
      <c r="AL68" s="443">
        <f>SUM(AB68:AJ68)</f>
        <v>1480368312772</v>
      </c>
      <c r="AM68" s="444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524">
        <v>1903001</v>
      </c>
      <c r="AY68" s="525"/>
      <c r="AZ68" s="526"/>
      <c r="BA68" s="441">
        <f>SUM(AX60,BB60)</f>
        <v>0</v>
      </c>
      <c r="BB68" s="442"/>
      <c r="BC68" s="445">
        <f>SUM(AY60,BC60,BG60)</f>
        <v>19477980999</v>
      </c>
      <c r="BD68" s="446"/>
      <c r="BE68" s="445">
        <f>SUM(BH60)</f>
        <v>0</v>
      </c>
      <c r="BF68" s="446"/>
      <c r="BG68" s="441">
        <f>SUM(AZ60,BD60,BI60)</f>
        <v>24869016851</v>
      </c>
      <c r="BH68" s="442"/>
      <c r="BI68" s="441">
        <f>SUM(BE60,BJ60)</f>
        <v>549830</v>
      </c>
      <c r="BJ68" s="442"/>
      <c r="BK68" s="443">
        <f>SUM(BA68:BI68)</f>
        <v>44347547680</v>
      </c>
      <c r="BL68" s="444"/>
      <c r="BM68" s="179"/>
      <c r="BN68" s="179"/>
      <c r="BO68" s="179"/>
      <c r="BP68" s="179"/>
      <c r="BQ68" s="179"/>
      <c r="BR68" s="179"/>
    </row>
    <row r="69" spans="2:70" ht="18" customHeight="1" x14ac:dyDescent="0.2">
      <c r="B69" s="407"/>
      <c r="C69" s="407"/>
      <c r="D69" s="527"/>
      <c r="E69" s="528"/>
      <c r="F69" s="529"/>
      <c r="G69" s="441">
        <f>SUM(D61,H61)</f>
        <v>96275828368</v>
      </c>
      <c r="H69" s="442"/>
      <c r="I69" s="445">
        <f>SUM(E61,I61,M61)</f>
        <v>37944031401</v>
      </c>
      <c r="J69" s="446"/>
      <c r="K69" s="445">
        <f>SUM(N61)</f>
        <v>1800000000</v>
      </c>
      <c r="L69" s="446"/>
      <c r="M69" s="441">
        <f>SUM(F61,J61,O61)</f>
        <v>18515977081</v>
      </c>
      <c r="N69" s="442"/>
      <c r="O69" s="441">
        <f>SUM(K61,P61)</f>
        <v>0</v>
      </c>
      <c r="P69" s="442"/>
      <c r="Q69" s="443">
        <f>SUM(G69:O69)</f>
        <v>154535836850</v>
      </c>
      <c r="R69" s="444"/>
      <c r="S69" s="179"/>
      <c r="T69" s="179"/>
      <c r="U69" s="179"/>
      <c r="V69" s="179"/>
      <c r="W69" s="179"/>
      <c r="X69" s="179"/>
      <c r="Y69" s="527"/>
      <c r="Z69" s="528"/>
      <c r="AA69" s="529"/>
      <c r="AB69" s="441">
        <f>SUM(Y61,AC61)</f>
        <v>18515977081</v>
      </c>
      <c r="AC69" s="442"/>
      <c r="AD69" s="445">
        <f>SUM(Z61,AD61,AH61)</f>
        <v>152735836850</v>
      </c>
      <c r="AE69" s="446"/>
      <c r="AF69" s="445">
        <f>SUM(AI61)</f>
        <v>0</v>
      </c>
      <c r="AG69" s="446"/>
      <c r="AH69" s="441">
        <f>SUM(AA61,AE61,AJ61)</f>
        <v>96275828368</v>
      </c>
      <c r="AI69" s="442"/>
      <c r="AJ69" s="441">
        <f>SUM(AF61,AK61)</f>
        <v>1800000000</v>
      </c>
      <c r="AK69" s="442"/>
      <c r="AL69" s="443">
        <f>SUM(AB69:AJ69)</f>
        <v>269327642299</v>
      </c>
      <c r="AM69" s="444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527"/>
      <c r="AY69" s="528"/>
      <c r="AZ69" s="529"/>
      <c r="BA69" s="441">
        <f>SUM(AX61,BB61)</f>
        <v>0</v>
      </c>
      <c r="BB69" s="442"/>
      <c r="BC69" s="445">
        <f>SUM(AY61,BC61,BG61)</f>
        <v>0</v>
      </c>
      <c r="BD69" s="446"/>
      <c r="BE69" s="445">
        <f>SUM(BH61)</f>
        <v>0</v>
      </c>
      <c r="BF69" s="446"/>
      <c r="BG69" s="441">
        <f>SUM(AZ61,BD61,BI61)</f>
        <v>0</v>
      </c>
      <c r="BH69" s="442"/>
      <c r="BI69" s="441">
        <f>SUM(BE61,BJ61)</f>
        <v>0</v>
      </c>
      <c r="BJ69" s="442"/>
      <c r="BK69" s="443">
        <f>SUM(BA69:BI69)</f>
        <v>0</v>
      </c>
      <c r="BL69" s="444"/>
      <c r="BM69" s="179"/>
      <c r="BN69" s="179"/>
      <c r="BO69" s="179"/>
      <c r="BP69" s="179"/>
      <c r="BQ69" s="179"/>
      <c r="BR69" s="179"/>
    </row>
    <row r="70" spans="2:70" ht="18" customHeight="1" x14ac:dyDescent="0.2">
      <c r="B70" s="408"/>
      <c r="C70" s="408"/>
      <c r="D70" s="530"/>
      <c r="E70" s="531"/>
      <c r="F70" s="532"/>
      <c r="G70" s="449">
        <f t="shared" ref="G70:Q70" si="170">SUM(G68:G69)</f>
        <v>543756824781</v>
      </c>
      <c r="H70" s="450"/>
      <c r="I70" s="447">
        <f t="shared" si="170"/>
        <v>266260929868</v>
      </c>
      <c r="J70" s="448"/>
      <c r="K70" s="447">
        <f t="shared" si="170"/>
        <v>4000000000</v>
      </c>
      <c r="L70" s="448"/>
      <c r="M70" s="449">
        <f t="shared" si="170"/>
        <v>307582976744</v>
      </c>
      <c r="N70" s="450"/>
      <c r="O70" s="449">
        <f t="shared" si="170"/>
        <v>30711851201</v>
      </c>
      <c r="P70" s="450"/>
      <c r="Q70" s="447">
        <f t="shared" si="170"/>
        <v>1152312582594</v>
      </c>
      <c r="R70" s="451"/>
      <c r="S70" s="179"/>
      <c r="T70" s="179"/>
      <c r="U70" s="179"/>
      <c r="V70" s="179"/>
      <c r="W70" s="179"/>
      <c r="X70" s="179"/>
      <c r="Y70" s="530"/>
      <c r="Z70" s="531"/>
      <c r="AA70" s="532"/>
      <c r="AB70" s="449">
        <f t="shared" ref="AB70" si="171">SUM(AB68:AB69)</f>
        <v>91869864074</v>
      </c>
      <c r="AC70" s="450"/>
      <c r="AD70" s="447">
        <f t="shared" ref="AD70" si="172">SUM(AD68:AD69)</f>
        <v>787317694173</v>
      </c>
      <c r="AE70" s="448"/>
      <c r="AF70" s="447">
        <f t="shared" ref="AF70" si="173">SUM(AF68:AF69)</f>
        <v>270375326236</v>
      </c>
      <c r="AG70" s="448"/>
      <c r="AH70" s="449">
        <f t="shared" ref="AH70" si="174">SUM(AH68:AH69)</f>
        <v>589582854705</v>
      </c>
      <c r="AI70" s="450"/>
      <c r="AJ70" s="449">
        <f t="shared" ref="AJ70" si="175">SUM(AJ68:AJ69)</f>
        <v>10550215883</v>
      </c>
      <c r="AK70" s="450"/>
      <c r="AL70" s="447">
        <f t="shared" ref="AL70" si="176">SUM(AL68:AL69)</f>
        <v>1749695955071</v>
      </c>
      <c r="AM70" s="451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530"/>
      <c r="AY70" s="531"/>
      <c r="AZ70" s="532"/>
      <c r="BA70" s="449">
        <f t="shared" ref="BA70" si="177">SUM(BA68:BA69)</f>
        <v>0</v>
      </c>
      <c r="BB70" s="450"/>
      <c r="BC70" s="447">
        <f t="shared" ref="BC70" si="178">SUM(BC68:BC69)</f>
        <v>19477980999</v>
      </c>
      <c r="BD70" s="448"/>
      <c r="BE70" s="447">
        <f t="shared" ref="BE70" si="179">SUM(BE68:BE69)</f>
        <v>0</v>
      </c>
      <c r="BF70" s="448"/>
      <c r="BG70" s="449">
        <f t="shared" ref="BG70" si="180">SUM(BG68:BG69)</f>
        <v>24869016851</v>
      </c>
      <c r="BH70" s="450"/>
      <c r="BI70" s="449">
        <f t="shared" ref="BI70" si="181">SUM(BI68:BI69)</f>
        <v>549830</v>
      </c>
      <c r="BJ70" s="450"/>
      <c r="BK70" s="447">
        <f t="shared" ref="BK70" si="182">SUM(BK68:BK69)</f>
        <v>44347547680</v>
      </c>
      <c r="BL70" s="451"/>
      <c r="BM70" s="179"/>
      <c r="BN70" s="179"/>
      <c r="BO70" s="179"/>
      <c r="BP70" s="179"/>
      <c r="BQ70" s="179"/>
      <c r="BR70" s="179"/>
    </row>
    <row r="71" spans="2:70" ht="18" customHeight="1" x14ac:dyDescent="0.2">
      <c r="B71" s="404"/>
      <c r="C71" s="404"/>
      <c r="D71" s="533">
        <v>1904004</v>
      </c>
      <c r="E71" s="534"/>
      <c r="F71" s="535"/>
      <c r="G71" s="441">
        <f>SUM(D63,H63)</f>
        <v>240477968137</v>
      </c>
      <c r="H71" s="442"/>
      <c r="I71" s="445">
        <f>SUM(E63,I63,M63)</f>
        <v>106259491427</v>
      </c>
      <c r="J71" s="446"/>
      <c r="K71" s="445">
        <f>SUM(N63)</f>
        <v>2200000000</v>
      </c>
      <c r="L71" s="446"/>
      <c r="M71" s="441">
        <f>SUM(F63,J63,O63)</f>
        <v>49366957842</v>
      </c>
      <c r="N71" s="442"/>
      <c r="O71" s="441">
        <f>SUM(K63,P63)</f>
        <v>0</v>
      </c>
      <c r="P71" s="442"/>
      <c r="Q71" s="443">
        <f>SUM(G71:O71)</f>
        <v>398304417406</v>
      </c>
      <c r="R71" s="444"/>
      <c r="S71" s="179"/>
      <c r="T71" s="179"/>
      <c r="U71" s="179"/>
      <c r="V71" s="179"/>
      <c r="W71" s="179"/>
      <c r="X71" s="179"/>
      <c r="Y71" s="533">
        <v>1904004</v>
      </c>
      <c r="Z71" s="534"/>
      <c r="AA71" s="535"/>
      <c r="AB71" s="441">
        <f>SUM(Y63,AC63)</f>
        <v>46768861846</v>
      </c>
      <c r="AC71" s="442"/>
      <c r="AD71" s="445">
        <f>SUM(Z63,AD63,AH63)</f>
        <v>385472417406</v>
      </c>
      <c r="AE71" s="446"/>
      <c r="AF71" s="445">
        <f>SUM(AI63)</f>
        <v>0</v>
      </c>
      <c r="AG71" s="446"/>
      <c r="AH71" s="441">
        <f>SUM(AA63,AE63,AJ63)</f>
        <v>248102168137</v>
      </c>
      <c r="AI71" s="442"/>
      <c r="AJ71" s="441">
        <f>SUM(AF63,AK63)</f>
        <v>2200000000</v>
      </c>
      <c r="AK71" s="442"/>
      <c r="AL71" s="443">
        <f>SUM(AB71:AJ71)</f>
        <v>682543447389</v>
      </c>
      <c r="AM71" s="444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533">
        <v>1904004</v>
      </c>
      <c r="AY71" s="534"/>
      <c r="AZ71" s="535"/>
      <c r="BA71" s="441">
        <f>SUM(AX63,BB63)</f>
        <v>0</v>
      </c>
      <c r="BB71" s="442"/>
      <c r="BC71" s="445">
        <f>SUM(AY63,BC63,BG63)</f>
        <v>407800000</v>
      </c>
      <c r="BD71" s="446"/>
      <c r="BE71" s="445">
        <f>SUM(BH63)</f>
        <v>0</v>
      </c>
      <c r="BF71" s="446"/>
      <c r="BG71" s="441">
        <f>SUM(AZ63,BD63,BI63)</f>
        <v>0</v>
      </c>
      <c r="BH71" s="442"/>
      <c r="BI71" s="441">
        <f>SUM(BE63,BJ63)</f>
        <v>0</v>
      </c>
      <c r="BJ71" s="442"/>
      <c r="BK71" s="443">
        <f>SUM(BA71:BI71)</f>
        <v>407800000</v>
      </c>
      <c r="BL71" s="444"/>
      <c r="BM71" s="179"/>
      <c r="BN71" s="179"/>
      <c r="BO71" s="179"/>
      <c r="BP71" s="179"/>
      <c r="BQ71" s="179"/>
      <c r="BR71" s="179"/>
    </row>
    <row r="72" spans="2:70" ht="18" customHeight="1" x14ac:dyDescent="0.2">
      <c r="B72" s="404"/>
      <c r="C72" s="404"/>
      <c r="D72" s="533">
        <v>1002115</v>
      </c>
      <c r="E72" s="534"/>
      <c r="F72" s="535"/>
      <c r="G72" s="441">
        <f>SUM(D64,H64)</f>
        <v>0</v>
      </c>
      <c r="H72" s="442"/>
      <c r="I72" s="445">
        <f>SUM(E64,I64,M64)</f>
        <v>939000000</v>
      </c>
      <c r="J72" s="446"/>
      <c r="K72" s="445">
        <f>SUM(N64)</f>
        <v>0</v>
      </c>
      <c r="L72" s="446"/>
      <c r="M72" s="441">
        <f>SUM(F64,J64,O64)</f>
        <v>0</v>
      </c>
      <c r="N72" s="442"/>
      <c r="O72" s="441">
        <f>SUM(K64,P64)</f>
        <v>0</v>
      </c>
      <c r="P72" s="442"/>
      <c r="Q72" s="443">
        <f>SUM(G72:O72)</f>
        <v>939000000</v>
      </c>
      <c r="R72" s="444"/>
      <c r="S72" s="179"/>
      <c r="T72" s="179"/>
      <c r="U72" s="179"/>
      <c r="V72" s="179"/>
      <c r="W72" s="179"/>
      <c r="X72" s="179"/>
      <c r="Y72" s="533">
        <v>1002115</v>
      </c>
      <c r="Z72" s="534"/>
      <c r="AA72" s="535"/>
      <c r="AB72" s="441">
        <f>SUM(Y64,AC64)</f>
        <v>1002115</v>
      </c>
      <c r="AC72" s="442"/>
      <c r="AD72" s="445">
        <f>SUM(Z64,AD64,AH64)</f>
        <v>0</v>
      </c>
      <c r="AE72" s="446"/>
      <c r="AF72" s="445">
        <f>SUM(AI64)</f>
        <v>0</v>
      </c>
      <c r="AG72" s="446"/>
      <c r="AH72" s="441">
        <f>SUM(AA64,AE64,AJ64)</f>
        <v>0</v>
      </c>
      <c r="AI72" s="442"/>
      <c r="AJ72" s="441">
        <f>SUM(AF64,AK64)</f>
        <v>0</v>
      </c>
      <c r="AK72" s="442"/>
      <c r="AL72" s="443">
        <f>SUM(AB72:AJ72)</f>
        <v>1002115</v>
      </c>
      <c r="AM72" s="444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533">
        <v>1002115</v>
      </c>
      <c r="AY72" s="534"/>
      <c r="AZ72" s="535"/>
      <c r="BA72" s="441">
        <f>SUM(AX64,BB64)</f>
        <v>0</v>
      </c>
      <c r="BB72" s="442"/>
      <c r="BC72" s="445">
        <f>SUM(AY64,BC64,BG64)</f>
        <v>939000000</v>
      </c>
      <c r="BD72" s="446"/>
      <c r="BE72" s="445">
        <f>SUM(BH64)</f>
        <v>0</v>
      </c>
      <c r="BF72" s="446"/>
      <c r="BG72" s="441">
        <f>SUM(AZ64,BD64,BI64)</f>
        <v>0</v>
      </c>
      <c r="BH72" s="442"/>
      <c r="BI72" s="441">
        <f>SUM(BE64,BJ64)</f>
        <v>0</v>
      </c>
      <c r="BJ72" s="442"/>
      <c r="BK72" s="443">
        <f>SUM(BA72:BI72)</f>
        <v>939000000</v>
      </c>
      <c r="BL72" s="444"/>
      <c r="BM72" s="179"/>
      <c r="BN72" s="179"/>
      <c r="BO72" s="179"/>
      <c r="BP72" s="179"/>
      <c r="BQ72" s="179"/>
      <c r="BR72" s="179"/>
    </row>
    <row r="73" spans="2:70" ht="18" customHeight="1" thickBot="1" x14ac:dyDescent="0.25">
      <c r="B73" s="405"/>
      <c r="C73" s="405"/>
      <c r="D73" s="541" t="s">
        <v>283</v>
      </c>
      <c r="E73" s="542"/>
      <c r="F73" s="543"/>
      <c r="G73" s="438">
        <f>SUM(G70:H72)</f>
        <v>784234792918</v>
      </c>
      <c r="H73" s="439"/>
      <c r="I73" s="436">
        <f>SUM(I70:J72)</f>
        <v>373459421295</v>
      </c>
      <c r="J73" s="437"/>
      <c r="K73" s="436">
        <f>SUM(K70:L72)</f>
        <v>6200000000</v>
      </c>
      <c r="L73" s="437"/>
      <c r="M73" s="438">
        <f>SUM(M70:N72)</f>
        <v>356949934586</v>
      </c>
      <c r="N73" s="439"/>
      <c r="O73" s="438">
        <f>SUM(O70:P72)</f>
        <v>30711851201</v>
      </c>
      <c r="P73" s="439"/>
      <c r="Q73" s="436">
        <f>SUM(Q70:R72)</f>
        <v>1551556000000</v>
      </c>
      <c r="R73" s="440"/>
      <c r="S73" s="179"/>
      <c r="T73" s="179"/>
      <c r="U73" s="179"/>
      <c r="V73" s="179"/>
      <c r="W73" s="179"/>
      <c r="X73" s="179"/>
      <c r="Y73" s="541" t="s">
        <v>283</v>
      </c>
      <c r="Z73" s="542"/>
      <c r="AA73" s="543"/>
      <c r="AB73" s="438">
        <f>SUM(AB70:AC72)</f>
        <v>138639728035</v>
      </c>
      <c r="AC73" s="439"/>
      <c r="AD73" s="436">
        <f>SUM(AD70:AE72)</f>
        <v>1172790111579</v>
      </c>
      <c r="AE73" s="437"/>
      <c r="AF73" s="436">
        <f>SUM(AF70:AG72)</f>
        <v>270375326236</v>
      </c>
      <c r="AG73" s="437"/>
      <c r="AH73" s="438">
        <f>SUM(AH70:AI72)</f>
        <v>837685022842</v>
      </c>
      <c r="AI73" s="439"/>
      <c r="AJ73" s="438">
        <f>SUM(AJ70:AK72)</f>
        <v>12750215883</v>
      </c>
      <c r="AK73" s="439"/>
      <c r="AL73" s="436">
        <f>SUM(AL70:AM72)</f>
        <v>2432240404575</v>
      </c>
      <c r="AM73" s="440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541" t="s">
        <v>283</v>
      </c>
      <c r="AY73" s="542"/>
      <c r="AZ73" s="543"/>
      <c r="BA73" s="438">
        <f>SUM(BA70:BB72)</f>
        <v>0</v>
      </c>
      <c r="BB73" s="439"/>
      <c r="BC73" s="436">
        <f>SUM(BC70:BD72)</f>
        <v>20824780999</v>
      </c>
      <c r="BD73" s="437"/>
      <c r="BE73" s="436">
        <f>SUM(BE70:BF72)</f>
        <v>0</v>
      </c>
      <c r="BF73" s="437"/>
      <c r="BG73" s="438">
        <f>SUM(BG70:BH72)</f>
        <v>24869016851</v>
      </c>
      <c r="BH73" s="439"/>
      <c r="BI73" s="438">
        <f>SUM(BI70:BJ72)</f>
        <v>549830</v>
      </c>
      <c r="BJ73" s="439"/>
      <c r="BK73" s="436">
        <f>SUM(BK70:BL72)</f>
        <v>45694347680</v>
      </c>
      <c r="BL73" s="440"/>
      <c r="BM73" s="179"/>
      <c r="BN73" s="179"/>
      <c r="BO73" s="179"/>
      <c r="BP73" s="179"/>
      <c r="BQ73" s="179"/>
      <c r="BR73" s="179"/>
    </row>
    <row r="74" spans="2:70" ht="18" customHeight="1" thickBot="1" x14ac:dyDescent="0.25">
      <c r="F74" s="339" t="s">
        <v>416</v>
      </c>
      <c r="G74" s="438">
        <v>787081710125</v>
      </c>
      <c r="H74" s="439"/>
      <c r="I74" s="438">
        <v>370612504084</v>
      </c>
      <c r="J74" s="43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</row>
    <row r="75" spans="2:70" ht="18" customHeight="1" thickBot="1" x14ac:dyDescent="0.25">
      <c r="E75" s="339" t="s">
        <v>418</v>
      </c>
      <c r="F75" s="339" t="s">
        <v>417</v>
      </c>
      <c r="G75" s="438">
        <f>G73-G74</f>
        <v>-2846917207</v>
      </c>
      <c r="H75" s="439"/>
      <c r="I75" s="438">
        <f>I73-I74</f>
        <v>2846917211</v>
      </c>
      <c r="J75" s="43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</row>
    <row r="76" spans="2:70" ht="18" customHeight="1" thickBot="1" x14ac:dyDescent="0.25">
      <c r="G76" s="438">
        <f>SUM(G74:H75)</f>
        <v>784234792918</v>
      </c>
      <c r="H76" s="439"/>
      <c r="I76" s="438">
        <f>SUM(I74:J75)</f>
        <v>373459421295</v>
      </c>
      <c r="J76" s="439"/>
    </row>
    <row r="77" spans="2:70" ht="18" customHeight="1" x14ac:dyDescent="0.2">
      <c r="H77" s="523"/>
      <c r="I77" s="523"/>
    </row>
    <row r="78" spans="2:70" ht="18" customHeight="1" x14ac:dyDescent="0.2">
      <c r="P78" s="339">
        <f>SUM(I76,K73,O73)</f>
        <v>410371272496</v>
      </c>
    </row>
    <row r="79" spans="2:70" ht="18" customHeight="1" x14ac:dyDescent="0.2">
      <c r="P79" s="339">
        <f>P78*1%</f>
        <v>4103712724.96</v>
      </c>
    </row>
    <row r="81" spans="7:7" ht="18" customHeight="1" x14ac:dyDescent="0.2">
      <c r="G81" s="339" t="s">
        <v>419</v>
      </c>
    </row>
  </sheetData>
  <mergeCells count="404">
    <mergeCell ref="BM54:BM55"/>
    <mergeCell ref="BN54:BN55"/>
    <mergeCell ref="BO54:BO55"/>
    <mergeCell ref="BP54:BP55"/>
    <mergeCell ref="BQ54:BQ55"/>
    <mergeCell ref="BR54:BR55"/>
    <mergeCell ref="D72:F72"/>
    <mergeCell ref="D73:F73"/>
    <mergeCell ref="D67:F67"/>
    <mergeCell ref="Y67:AA67"/>
    <mergeCell ref="Y68:AA70"/>
    <mergeCell ref="Y71:AA71"/>
    <mergeCell ref="Y72:AA72"/>
    <mergeCell ref="Y73:AA73"/>
    <mergeCell ref="AX67:AZ67"/>
    <mergeCell ref="AX68:AZ70"/>
    <mergeCell ref="AX71:AZ71"/>
    <mergeCell ref="AX72:AZ72"/>
    <mergeCell ref="AX73:AZ73"/>
    <mergeCell ref="AB71:AC71"/>
    <mergeCell ref="AB72:AC72"/>
    <mergeCell ref="AB73:AC73"/>
    <mergeCell ref="AB67:AC67"/>
    <mergeCell ref="AB68:AC68"/>
    <mergeCell ref="BM10:BM11"/>
    <mergeCell ref="BN10:BN11"/>
    <mergeCell ref="BO10:BO11"/>
    <mergeCell ref="BP10:BP11"/>
    <mergeCell ref="BQ10:BQ11"/>
    <mergeCell ref="BR10:BR11"/>
    <mergeCell ref="BM21:BM22"/>
    <mergeCell ref="BN21:BN22"/>
    <mergeCell ref="BO21:BO22"/>
    <mergeCell ref="BP21:BP22"/>
    <mergeCell ref="BQ21:BQ22"/>
    <mergeCell ref="BR21:BR22"/>
    <mergeCell ref="BM32:BM33"/>
    <mergeCell ref="BN32:BN33"/>
    <mergeCell ref="BO32:BO33"/>
    <mergeCell ref="BP32:BP33"/>
    <mergeCell ref="BQ32:BQ33"/>
    <mergeCell ref="BR32:BR33"/>
    <mergeCell ref="BM43:BM44"/>
    <mergeCell ref="BN43:BN44"/>
    <mergeCell ref="BO43:BO44"/>
    <mergeCell ref="AL67:AM67"/>
    <mergeCell ref="AD67:AE67"/>
    <mergeCell ref="AF67:AG67"/>
    <mergeCell ref="AH67:AI67"/>
    <mergeCell ref="AJ67:AK67"/>
    <mergeCell ref="AH68:AI68"/>
    <mergeCell ref="AJ68:AK68"/>
    <mergeCell ref="AH69:AI69"/>
    <mergeCell ref="AJ69:AK69"/>
    <mergeCell ref="AL69:AM69"/>
    <mergeCell ref="G74:H74"/>
    <mergeCell ref="I74:J74"/>
    <mergeCell ref="G75:H75"/>
    <mergeCell ref="I75:J75"/>
    <mergeCell ref="G76:H76"/>
    <mergeCell ref="I76:J76"/>
    <mergeCell ref="H77:I77"/>
    <mergeCell ref="B66:R66"/>
    <mergeCell ref="G73:H73"/>
    <mergeCell ref="I73:J73"/>
    <mergeCell ref="K73:L73"/>
    <mergeCell ref="M73:N73"/>
    <mergeCell ref="O73:P73"/>
    <mergeCell ref="Q73:R73"/>
    <mergeCell ref="G67:H67"/>
    <mergeCell ref="I67:J67"/>
    <mergeCell ref="K67:L67"/>
    <mergeCell ref="M67:N67"/>
    <mergeCell ref="O67:P67"/>
    <mergeCell ref="Q67:R67"/>
    <mergeCell ref="O69:P69"/>
    <mergeCell ref="Q69:R69"/>
    <mergeCell ref="D68:F70"/>
    <mergeCell ref="D71:F71"/>
    <mergeCell ref="AX2:BA2"/>
    <mergeCell ref="BB2:BK2"/>
    <mergeCell ref="BL2:BL4"/>
    <mergeCell ref="BM2:BR3"/>
    <mergeCell ref="AV3:AV4"/>
    <mergeCell ref="AX3:BA3"/>
    <mergeCell ref="BB3:BF3"/>
    <mergeCell ref="BG3:BK3"/>
    <mergeCell ref="AA2:AD2"/>
    <mergeCell ref="AE2:AN2"/>
    <mergeCell ref="AE3:AI3"/>
    <mergeCell ref="AJ3:AN3"/>
    <mergeCell ref="B1:X1"/>
    <mergeCell ref="H2:Q2"/>
    <mergeCell ref="R2:R4"/>
    <mergeCell ref="S2:X3"/>
    <mergeCell ref="B3:B4"/>
    <mergeCell ref="D3:G3"/>
    <mergeCell ref="H3:L3"/>
    <mergeCell ref="M3:Q3"/>
    <mergeCell ref="Y5:Y7"/>
    <mergeCell ref="B5:B7"/>
    <mergeCell ref="Y1:AU1"/>
    <mergeCell ref="AV5:AV7"/>
    <mergeCell ref="Y10:Y11"/>
    <mergeCell ref="Z10:Z11"/>
    <mergeCell ref="AV10:AV11"/>
    <mergeCell ref="D2:G2"/>
    <mergeCell ref="Y3:Y4"/>
    <mergeCell ref="AA3:AD3"/>
    <mergeCell ref="AO2:AO4"/>
    <mergeCell ref="AP2:AU3"/>
    <mergeCell ref="B10:B11"/>
    <mergeCell ref="C10:C11"/>
    <mergeCell ref="D11:G11"/>
    <mergeCell ref="H11:Q11"/>
    <mergeCell ref="BB11:BK11"/>
    <mergeCell ref="AJ12:AK12"/>
    <mergeCell ref="BG12:BH12"/>
    <mergeCell ref="Y13:Y15"/>
    <mergeCell ref="AW10:AW11"/>
    <mergeCell ref="AA11:AD11"/>
    <mergeCell ref="AE11:AN11"/>
    <mergeCell ref="AX11:BA11"/>
    <mergeCell ref="BB13:BK13"/>
    <mergeCell ref="M12:N12"/>
    <mergeCell ref="B13:B15"/>
    <mergeCell ref="H13:Q13"/>
    <mergeCell ref="R13:R15"/>
    <mergeCell ref="S13:X14"/>
    <mergeCell ref="D14:G14"/>
    <mergeCell ref="H14:L14"/>
    <mergeCell ref="BL13:BL15"/>
    <mergeCell ref="BM13:BR14"/>
    <mergeCell ref="D13:G13"/>
    <mergeCell ref="AA14:AD14"/>
    <mergeCell ref="AE14:AI14"/>
    <mergeCell ref="AJ14:AN14"/>
    <mergeCell ref="AX14:BA14"/>
    <mergeCell ref="AA13:AD13"/>
    <mergeCell ref="AE13:AN13"/>
    <mergeCell ref="AO13:AO15"/>
    <mergeCell ref="AP13:AU14"/>
    <mergeCell ref="AV13:AV15"/>
    <mergeCell ref="AX13:BA13"/>
    <mergeCell ref="BB14:BF14"/>
    <mergeCell ref="BG14:BK14"/>
    <mergeCell ref="M14:Q14"/>
    <mergeCell ref="Y16:Y18"/>
    <mergeCell ref="AV16:AV18"/>
    <mergeCell ref="Y21:Y22"/>
    <mergeCell ref="AV21:AV22"/>
    <mergeCell ref="AA22:AD22"/>
    <mergeCell ref="AE22:AN22"/>
    <mergeCell ref="B16:B18"/>
    <mergeCell ref="B21:B22"/>
    <mergeCell ref="D22:G22"/>
    <mergeCell ref="H22:Q22"/>
    <mergeCell ref="C21:C22"/>
    <mergeCell ref="AX22:BA22"/>
    <mergeCell ref="BB22:BK22"/>
    <mergeCell ref="Y24:Y26"/>
    <mergeCell ref="BB24:BK24"/>
    <mergeCell ref="B24:B26"/>
    <mergeCell ref="H24:Q24"/>
    <mergeCell ref="R24:R26"/>
    <mergeCell ref="S24:X25"/>
    <mergeCell ref="D25:G25"/>
    <mergeCell ref="H25:L25"/>
    <mergeCell ref="M25:Q25"/>
    <mergeCell ref="AW21:AW22"/>
    <mergeCell ref="BL24:BL26"/>
    <mergeCell ref="BM24:BR25"/>
    <mergeCell ref="D24:G24"/>
    <mergeCell ref="AA25:AD25"/>
    <mergeCell ref="AE25:AI25"/>
    <mergeCell ref="AJ25:AN25"/>
    <mergeCell ref="AX25:BA25"/>
    <mergeCell ref="AA24:AD24"/>
    <mergeCell ref="AE24:AN24"/>
    <mergeCell ref="AO24:AO26"/>
    <mergeCell ref="AP24:AU25"/>
    <mergeCell ref="AV24:AV26"/>
    <mergeCell ref="AX24:BA24"/>
    <mergeCell ref="BB25:BF25"/>
    <mergeCell ref="BG25:BK25"/>
    <mergeCell ref="Y27:Y29"/>
    <mergeCell ref="AV27:AV29"/>
    <mergeCell ref="Y32:Y33"/>
    <mergeCell ref="AV32:AV33"/>
    <mergeCell ref="AA33:AD33"/>
    <mergeCell ref="AE33:AN33"/>
    <mergeCell ref="B27:B29"/>
    <mergeCell ref="B32:B33"/>
    <mergeCell ref="D33:G33"/>
    <mergeCell ref="H33:Q33"/>
    <mergeCell ref="C32:C33"/>
    <mergeCell ref="AX33:BA33"/>
    <mergeCell ref="BB33:BK33"/>
    <mergeCell ref="Y35:Y37"/>
    <mergeCell ref="BB35:BK35"/>
    <mergeCell ref="B35:B37"/>
    <mergeCell ref="H35:Q35"/>
    <mergeCell ref="R35:R37"/>
    <mergeCell ref="S35:X36"/>
    <mergeCell ref="D36:G36"/>
    <mergeCell ref="H36:L36"/>
    <mergeCell ref="M36:Q36"/>
    <mergeCell ref="AW32:AW33"/>
    <mergeCell ref="BL35:BL37"/>
    <mergeCell ref="BM35:BR36"/>
    <mergeCell ref="D35:G35"/>
    <mergeCell ref="AA36:AD36"/>
    <mergeCell ref="AE36:AI36"/>
    <mergeCell ref="AJ36:AN36"/>
    <mergeCell ref="AX36:BA36"/>
    <mergeCell ref="AA35:AD35"/>
    <mergeCell ref="AE35:AN35"/>
    <mergeCell ref="AO35:AO37"/>
    <mergeCell ref="AP35:AU36"/>
    <mergeCell ref="AV35:AV37"/>
    <mergeCell ref="AX35:BA35"/>
    <mergeCell ref="BB36:BF36"/>
    <mergeCell ref="BG36:BK36"/>
    <mergeCell ref="Y38:Y40"/>
    <mergeCell ref="AV38:AV40"/>
    <mergeCell ref="Y43:Y44"/>
    <mergeCell ref="AV43:AV44"/>
    <mergeCell ref="AA44:AD44"/>
    <mergeCell ref="AE44:AN44"/>
    <mergeCell ref="B38:B40"/>
    <mergeCell ref="B43:B44"/>
    <mergeCell ref="D44:G44"/>
    <mergeCell ref="H44:Q44"/>
    <mergeCell ref="C43:C44"/>
    <mergeCell ref="AX44:BA44"/>
    <mergeCell ref="BB44:BK44"/>
    <mergeCell ref="Y46:Y48"/>
    <mergeCell ref="BM46:BR47"/>
    <mergeCell ref="D46:G46"/>
    <mergeCell ref="AA47:AD47"/>
    <mergeCell ref="AE47:AI47"/>
    <mergeCell ref="AJ47:AN47"/>
    <mergeCell ref="AX47:BA47"/>
    <mergeCell ref="AA46:AD46"/>
    <mergeCell ref="AE46:AN46"/>
    <mergeCell ref="AO46:AO48"/>
    <mergeCell ref="AP46:AU47"/>
    <mergeCell ref="AV46:AV48"/>
    <mergeCell ref="AX46:BA46"/>
    <mergeCell ref="AW43:AW44"/>
    <mergeCell ref="BP43:BP44"/>
    <mergeCell ref="BQ43:BQ44"/>
    <mergeCell ref="BR43:BR44"/>
    <mergeCell ref="BL46:BL48"/>
    <mergeCell ref="Y49:Y51"/>
    <mergeCell ref="AV49:AV51"/>
    <mergeCell ref="Y54:Y55"/>
    <mergeCell ref="AV54:AV55"/>
    <mergeCell ref="BB46:BK46"/>
    <mergeCell ref="AA55:AD55"/>
    <mergeCell ref="AE55:AN55"/>
    <mergeCell ref="AX55:BA55"/>
    <mergeCell ref="BB55:BK55"/>
    <mergeCell ref="AW54:AW55"/>
    <mergeCell ref="BB47:BF47"/>
    <mergeCell ref="BG47:BK47"/>
    <mergeCell ref="B57:B59"/>
    <mergeCell ref="H57:Q57"/>
    <mergeCell ref="R57:R59"/>
    <mergeCell ref="S57:X58"/>
    <mergeCell ref="D58:G58"/>
    <mergeCell ref="H58:L58"/>
    <mergeCell ref="M58:Q58"/>
    <mergeCell ref="B60:B62"/>
    <mergeCell ref="B46:B48"/>
    <mergeCell ref="H46:Q46"/>
    <mergeCell ref="R46:R48"/>
    <mergeCell ref="S46:X47"/>
    <mergeCell ref="D47:G47"/>
    <mergeCell ref="H47:L47"/>
    <mergeCell ref="M47:Q47"/>
    <mergeCell ref="B49:B51"/>
    <mergeCell ref="B54:B55"/>
    <mergeCell ref="D55:G55"/>
    <mergeCell ref="H55:Q55"/>
    <mergeCell ref="C54:C55"/>
    <mergeCell ref="Y66:AO66"/>
    <mergeCell ref="AV66:BL66"/>
    <mergeCell ref="BB57:BK57"/>
    <mergeCell ref="BL57:BL59"/>
    <mergeCell ref="BM57:BR58"/>
    <mergeCell ref="D57:G57"/>
    <mergeCell ref="AA58:AD58"/>
    <mergeCell ref="AE58:AI58"/>
    <mergeCell ref="AJ58:AN58"/>
    <mergeCell ref="AX58:BA58"/>
    <mergeCell ref="AE57:AN57"/>
    <mergeCell ref="AO57:AO59"/>
    <mergeCell ref="AP57:AU58"/>
    <mergeCell ref="AV57:AV59"/>
    <mergeCell ref="AA57:AD57"/>
    <mergeCell ref="AX57:BA57"/>
    <mergeCell ref="Y57:Y59"/>
    <mergeCell ref="Y60:Y62"/>
    <mergeCell ref="AV60:AV62"/>
    <mergeCell ref="BB58:BF58"/>
    <mergeCell ref="BG58:BK58"/>
    <mergeCell ref="BG67:BH67"/>
    <mergeCell ref="BI67:BJ67"/>
    <mergeCell ref="BA67:BB67"/>
    <mergeCell ref="BC67:BD67"/>
    <mergeCell ref="BE67:BF67"/>
    <mergeCell ref="BG69:BH69"/>
    <mergeCell ref="BI69:BJ69"/>
    <mergeCell ref="BI68:BJ68"/>
    <mergeCell ref="BK68:BL68"/>
    <mergeCell ref="BC68:BD68"/>
    <mergeCell ref="BE68:BF68"/>
    <mergeCell ref="BG68:BH68"/>
    <mergeCell ref="BC69:BD69"/>
    <mergeCell ref="BE69:BF69"/>
    <mergeCell ref="BK69:BL69"/>
    <mergeCell ref="BK67:BL67"/>
    <mergeCell ref="G68:H68"/>
    <mergeCell ref="I68:J68"/>
    <mergeCell ref="K68:L68"/>
    <mergeCell ref="M68:N68"/>
    <mergeCell ref="O68:P68"/>
    <mergeCell ref="Q68:R68"/>
    <mergeCell ref="AD69:AE69"/>
    <mergeCell ref="AF69:AG69"/>
    <mergeCell ref="BA68:BB68"/>
    <mergeCell ref="BA69:BB69"/>
    <mergeCell ref="AD68:AE68"/>
    <mergeCell ref="AF68:AG68"/>
    <mergeCell ref="G69:H69"/>
    <mergeCell ref="I69:J69"/>
    <mergeCell ref="K69:L69"/>
    <mergeCell ref="M69:N69"/>
    <mergeCell ref="AL68:AM68"/>
    <mergeCell ref="AB69:AC69"/>
    <mergeCell ref="G70:H70"/>
    <mergeCell ref="I70:J70"/>
    <mergeCell ref="K70:L70"/>
    <mergeCell ref="M70:N70"/>
    <mergeCell ref="O70:P70"/>
    <mergeCell ref="AH70:AI70"/>
    <mergeCell ref="AJ70:AK70"/>
    <mergeCell ref="AL70:AM70"/>
    <mergeCell ref="BA70:BB70"/>
    <mergeCell ref="Q70:R70"/>
    <mergeCell ref="AD70:AE70"/>
    <mergeCell ref="AB70:AC70"/>
    <mergeCell ref="AF70:AG70"/>
    <mergeCell ref="BE71:BF71"/>
    <mergeCell ref="AD71:AE71"/>
    <mergeCell ref="AF71:AG71"/>
    <mergeCell ref="AH71:AI71"/>
    <mergeCell ref="AJ71:AK71"/>
    <mergeCell ref="BE70:BF70"/>
    <mergeCell ref="BG70:BH70"/>
    <mergeCell ref="BI70:BJ70"/>
    <mergeCell ref="BK70:BL70"/>
    <mergeCell ref="BC70:BD70"/>
    <mergeCell ref="BG71:BH71"/>
    <mergeCell ref="BI71:BJ71"/>
    <mergeCell ref="BK71:BL71"/>
    <mergeCell ref="G71:H71"/>
    <mergeCell ref="I71:J71"/>
    <mergeCell ref="K71:L71"/>
    <mergeCell ref="M71:N71"/>
    <mergeCell ref="O71:P71"/>
    <mergeCell ref="Q71:R71"/>
    <mergeCell ref="AL71:AM71"/>
    <mergeCell ref="BA71:BB71"/>
    <mergeCell ref="BC71:BD71"/>
    <mergeCell ref="G72:H72"/>
    <mergeCell ref="I72:J72"/>
    <mergeCell ref="K72:L72"/>
    <mergeCell ref="M72:N72"/>
    <mergeCell ref="O72:P72"/>
    <mergeCell ref="Q72:R72"/>
    <mergeCell ref="BA72:BB72"/>
    <mergeCell ref="BC72:BD72"/>
    <mergeCell ref="BE72:BF72"/>
    <mergeCell ref="AD72:AE72"/>
    <mergeCell ref="AF72:AG72"/>
    <mergeCell ref="AH72:AI72"/>
    <mergeCell ref="AJ72:AK72"/>
    <mergeCell ref="AL72:AM72"/>
    <mergeCell ref="AD73:AE73"/>
    <mergeCell ref="AF73:AG73"/>
    <mergeCell ref="AH73:AI73"/>
    <mergeCell ref="AJ73:AK73"/>
    <mergeCell ref="AL73:AM73"/>
    <mergeCell ref="BI72:BJ72"/>
    <mergeCell ref="BK72:BL72"/>
    <mergeCell ref="BG72:BH72"/>
    <mergeCell ref="BK73:BL73"/>
    <mergeCell ref="BA73:BB73"/>
    <mergeCell ref="BC73:BD73"/>
    <mergeCell ref="BE73:BF73"/>
    <mergeCell ref="BG73:BH73"/>
    <mergeCell ref="BI73:BJ7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C10A2-3A10-4E8B-A1E1-E5CB9DD5210C}">
  <dimension ref="A1:W496"/>
  <sheetViews>
    <sheetView rightToLeft="1" topLeftCell="A253" zoomScale="86" zoomScaleNormal="86" workbookViewId="0">
      <selection activeCell="J258" sqref="J258"/>
    </sheetView>
  </sheetViews>
  <sheetFormatPr defaultColWidth="12.140625" defaultRowHeight="22.5" x14ac:dyDescent="0.25"/>
  <cols>
    <col min="1" max="1" width="12.5703125" style="282" customWidth="1"/>
    <col min="2" max="2" width="16.5703125" style="282" customWidth="1"/>
    <col min="3" max="3" width="16.85546875" style="92" hidden="1" customWidth="1"/>
    <col min="4" max="4" width="15" style="92" hidden="1" customWidth="1"/>
    <col min="5" max="5" width="12" style="92" hidden="1" customWidth="1"/>
    <col min="6" max="6" width="16.42578125" style="92" hidden="1" customWidth="1"/>
    <col min="7" max="7" width="14.42578125" style="92" hidden="1" customWidth="1"/>
    <col min="8" max="8" width="17.28515625" style="92" hidden="1" customWidth="1"/>
    <col min="9" max="10" width="16.5703125" style="92" bestFit="1" customWidth="1"/>
    <col min="11" max="11" width="12" style="92" bestFit="1" customWidth="1"/>
    <col min="12" max="12" width="15.5703125" style="92" bestFit="1" customWidth="1"/>
    <col min="13" max="13" width="16.7109375" style="92" bestFit="1" customWidth="1"/>
    <col min="14" max="14" width="17.5703125" style="92" bestFit="1" customWidth="1"/>
    <col min="15" max="15" width="19.28515625" style="92" hidden="1" customWidth="1"/>
    <col min="16" max="16" width="16" style="92" hidden="1" customWidth="1"/>
    <col min="17" max="17" width="10.28515625" style="92" hidden="1" customWidth="1"/>
    <col min="18" max="19" width="19" style="92" hidden="1" customWidth="1"/>
    <col min="20" max="20" width="16" style="92" hidden="1" customWidth="1"/>
    <col min="21" max="21" width="9.7109375" style="92" customWidth="1"/>
    <col min="22" max="22" width="37.42578125" style="256" bestFit="1" customWidth="1"/>
    <col min="23" max="23" width="14.42578125" style="92" bestFit="1" customWidth="1"/>
    <col min="24" max="239" width="12.140625" style="92"/>
    <col min="240" max="243" width="12.140625" style="92" customWidth="1"/>
    <col min="244" max="244" width="14.28515625" style="92" bestFit="1" customWidth="1"/>
    <col min="245" max="245" width="15.5703125" style="92" bestFit="1" customWidth="1"/>
    <col min="246" max="246" width="12.140625" style="92" customWidth="1"/>
    <col min="247" max="247" width="15.5703125" style="92" bestFit="1" customWidth="1"/>
    <col min="248" max="248" width="12.140625" style="92" customWidth="1"/>
    <col min="249" max="249" width="66.5703125" style="92" customWidth="1"/>
    <col min="250" max="250" width="12.140625" style="92" customWidth="1"/>
    <col min="251" max="495" width="12.140625" style="92"/>
    <col min="496" max="499" width="12.140625" style="92" customWidth="1"/>
    <col min="500" max="500" width="14.28515625" style="92" bestFit="1" customWidth="1"/>
    <col min="501" max="501" width="15.5703125" style="92" bestFit="1" customWidth="1"/>
    <col min="502" max="502" width="12.140625" style="92" customWidth="1"/>
    <col min="503" max="503" width="15.5703125" style="92" bestFit="1" customWidth="1"/>
    <col min="504" max="504" width="12.140625" style="92" customWidth="1"/>
    <col min="505" max="505" width="66.5703125" style="92" customWidth="1"/>
    <col min="506" max="506" width="12.140625" style="92" customWidth="1"/>
    <col min="507" max="751" width="12.140625" style="92"/>
    <col min="752" max="755" width="12.140625" style="92" customWidth="1"/>
    <col min="756" max="756" width="14.28515625" style="92" bestFit="1" customWidth="1"/>
    <col min="757" max="757" width="15.5703125" style="92" bestFit="1" customWidth="1"/>
    <col min="758" max="758" width="12.140625" style="92" customWidth="1"/>
    <col min="759" max="759" width="15.5703125" style="92" bestFit="1" customWidth="1"/>
    <col min="760" max="760" width="12.140625" style="92" customWidth="1"/>
    <col min="761" max="761" width="66.5703125" style="92" customWidth="1"/>
    <col min="762" max="762" width="12.140625" style="92" customWidth="1"/>
    <col min="763" max="1007" width="12.140625" style="92"/>
    <col min="1008" max="1011" width="12.140625" style="92" customWidth="1"/>
    <col min="1012" max="1012" width="14.28515625" style="92" bestFit="1" customWidth="1"/>
    <col min="1013" max="1013" width="15.5703125" style="92" bestFit="1" customWidth="1"/>
    <col min="1014" max="1014" width="12.140625" style="92" customWidth="1"/>
    <col min="1015" max="1015" width="15.5703125" style="92" bestFit="1" customWidth="1"/>
    <col min="1016" max="1016" width="12.140625" style="92" customWidth="1"/>
    <col min="1017" max="1017" width="66.5703125" style="92" customWidth="1"/>
    <col min="1018" max="1018" width="12.140625" style="92" customWidth="1"/>
    <col min="1019" max="1263" width="12.140625" style="92"/>
    <col min="1264" max="1267" width="12.140625" style="92" customWidth="1"/>
    <col min="1268" max="1268" width="14.28515625" style="92" bestFit="1" customWidth="1"/>
    <col min="1269" max="1269" width="15.5703125" style="92" bestFit="1" customWidth="1"/>
    <col min="1270" max="1270" width="12.140625" style="92" customWidth="1"/>
    <col min="1271" max="1271" width="15.5703125" style="92" bestFit="1" customWidth="1"/>
    <col min="1272" max="1272" width="12.140625" style="92" customWidth="1"/>
    <col min="1273" max="1273" width="66.5703125" style="92" customWidth="1"/>
    <col min="1274" max="1274" width="12.140625" style="92" customWidth="1"/>
    <col min="1275" max="1519" width="12.140625" style="92"/>
    <col min="1520" max="1523" width="12.140625" style="92" customWidth="1"/>
    <col min="1524" max="1524" width="14.28515625" style="92" bestFit="1" customWidth="1"/>
    <col min="1525" max="1525" width="15.5703125" style="92" bestFit="1" customWidth="1"/>
    <col min="1526" max="1526" width="12.140625" style="92" customWidth="1"/>
    <col min="1527" max="1527" width="15.5703125" style="92" bestFit="1" customWidth="1"/>
    <col min="1528" max="1528" width="12.140625" style="92" customWidth="1"/>
    <col min="1529" max="1529" width="66.5703125" style="92" customWidth="1"/>
    <col min="1530" max="1530" width="12.140625" style="92" customWidth="1"/>
    <col min="1531" max="1775" width="12.140625" style="92"/>
    <col min="1776" max="1779" width="12.140625" style="92" customWidth="1"/>
    <col min="1780" max="1780" width="14.28515625" style="92" bestFit="1" customWidth="1"/>
    <col min="1781" max="1781" width="15.5703125" style="92" bestFit="1" customWidth="1"/>
    <col min="1782" max="1782" width="12.140625" style="92" customWidth="1"/>
    <col min="1783" max="1783" width="15.5703125" style="92" bestFit="1" customWidth="1"/>
    <col min="1784" max="1784" width="12.140625" style="92" customWidth="1"/>
    <col min="1785" max="1785" width="66.5703125" style="92" customWidth="1"/>
    <col min="1786" max="1786" width="12.140625" style="92" customWidth="1"/>
    <col min="1787" max="2031" width="12.140625" style="92"/>
    <col min="2032" max="2035" width="12.140625" style="92" customWidth="1"/>
    <col min="2036" max="2036" width="14.28515625" style="92" bestFit="1" customWidth="1"/>
    <col min="2037" max="2037" width="15.5703125" style="92" bestFit="1" customWidth="1"/>
    <col min="2038" max="2038" width="12.140625" style="92" customWidth="1"/>
    <col min="2039" max="2039" width="15.5703125" style="92" bestFit="1" customWidth="1"/>
    <col min="2040" max="2040" width="12.140625" style="92" customWidth="1"/>
    <col min="2041" max="2041" width="66.5703125" style="92" customWidth="1"/>
    <col min="2042" max="2042" width="12.140625" style="92" customWidth="1"/>
    <col min="2043" max="2287" width="12.140625" style="92"/>
    <col min="2288" max="2291" width="12.140625" style="92" customWidth="1"/>
    <col min="2292" max="2292" width="14.28515625" style="92" bestFit="1" customWidth="1"/>
    <col min="2293" max="2293" width="15.5703125" style="92" bestFit="1" customWidth="1"/>
    <col min="2294" max="2294" width="12.140625" style="92" customWidth="1"/>
    <col min="2295" max="2295" width="15.5703125" style="92" bestFit="1" customWidth="1"/>
    <col min="2296" max="2296" width="12.140625" style="92" customWidth="1"/>
    <col min="2297" max="2297" width="66.5703125" style="92" customWidth="1"/>
    <col min="2298" max="2298" width="12.140625" style="92" customWidth="1"/>
    <col min="2299" max="2543" width="12.140625" style="92"/>
    <col min="2544" max="2547" width="12.140625" style="92" customWidth="1"/>
    <col min="2548" max="2548" width="14.28515625" style="92" bestFit="1" customWidth="1"/>
    <col min="2549" max="2549" width="15.5703125" style="92" bestFit="1" customWidth="1"/>
    <col min="2550" max="2550" width="12.140625" style="92" customWidth="1"/>
    <col min="2551" max="2551" width="15.5703125" style="92" bestFit="1" customWidth="1"/>
    <col min="2552" max="2552" width="12.140625" style="92" customWidth="1"/>
    <col min="2553" max="2553" width="66.5703125" style="92" customWidth="1"/>
    <col min="2554" max="2554" width="12.140625" style="92" customWidth="1"/>
    <col min="2555" max="2799" width="12.140625" style="92"/>
    <col min="2800" max="2803" width="12.140625" style="92" customWidth="1"/>
    <col min="2804" max="2804" width="14.28515625" style="92" bestFit="1" customWidth="1"/>
    <col min="2805" max="2805" width="15.5703125" style="92" bestFit="1" customWidth="1"/>
    <col min="2806" max="2806" width="12.140625" style="92" customWidth="1"/>
    <col min="2807" max="2807" width="15.5703125" style="92" bestFit="1" customWidth="1"/>
    <col min="2808" max="2808" width="12.140625" style="92" customWidth="1"/>
    <col min="2809" max="2809" width="66.5703125" style="92" customWidth="1"/>
    <col min="2810" max="2810" width="12.140625" style="92" customWidth="1"/>
    <col min="2811" max="3055" width="12.140625" style="92"/>
    <col min="3056" max="3059" width="12.140625" style="92" customWidth="1"/>
    <col min="3060" max="3060" width="14.28515625" style="92" bestFit="1" customWidth="1"/>
    <col min="3061" max="3061" width="15.5703125" style="92" bestFit="1" customWidth="1"/>
    <col min="3062" max="3062" width="12.140625" style="92" customWidth="1"/>
    <col min="3063" max="3063" width="15.5703125" style="92" bestFit="1" customWidth="1"/>
    <col min="3064" max="3064" width="12.140625" style="92" customWidth="1"/>
    <col min="3065" max="3065" width="66.5703125" style="92" customWidth="1"/>
    <col min="3066" max="3066" width="12.140625" style="92" customWidth="1"/>
    <col min="3067" max="3311" width="12.140625" style="92"/>
    <col min="3312" max="3315" width="12.140625" style="92" customWidth="1"/>
    <col min="3316" max="3316" width="14.28515625" style="92" bestFit="1" customWidth="1"/>
    <col min="3317" max="3317" width="15.5703125" style="92" bestFit="1" customWidth="1"/>
    <col min="3318" max="3318" width="12.140625" style="92" customWidth="1"/>
    <col min="3319" max="3319" width="15.5703125" style="92" bestFit="1" customWidth="1"/>
    <col min="3320" max="3320" width="12.140625" style="92" customWidth="1"/>
    <col min="3321" max="3321" width="66.5703125" style="92" customWidth="1"/>
    <col min="3322" max="3322" width="12.140625" style="92" customWidth="1"/>
    <col min="3323" max="3567" width="12.140625" style="92"/>
    <col min="3568" max="3571" width="12.140625" style="92" customWidth="1"/>
    <col min="3572" max="3572" width="14.28515625" style="92" bestFit="1" customWidth="1"/>
    <col min="3573" max="3573" width="15.5703125" style="92" bestFit="1" customWidth="1"/>
    <col min="3574" max="3574" width="12.140625" style="92" customWidth="1"/>
    <col min="3575" max="3575" width="15.5703125" style="92" bestFit="1" customWidth="1"/>
    <col min="3576" max="3576" width="12.140625" style="92" customWidth="1"/>
    <col min="3577" max="3577" width="66.5703125" style="92" customWidth="1"/>
    <col min="3578" max="3578" width="12.140625" style="92" customWidth="1"/>
    <col min="3579" max="3823" width="12.140625" style="92"/>
    <col min="3824" max="3827" width="12.140625" style="92" customWidth="1"/>
    <col min="3828" max="3828" width="14.28515625" style="92" bestFit="1" customWidth="1"/>
    <col min="3829" max="3829" width="15.5703125" style="92" bestFit="1" customWidth="1"/>
    <col min="3830" max="3830" width="12.140625" style="92" customWidth="1"/>
    <col min="3831" max="3831" width="15.5703125" style="92" bestFit="1" customWidth="1"/>
    <col min="3832" max="3832" width="12.140625" style="92" customWidth="1"/>
    <col min="3833" max="3833" width="66.5703125" style="92" customWidth="1"/>
    <col min="3834" max="3834" width="12.140625" style="92" customWidth="1"/>
    <col min="3835" max="4079" width="12.140625" style="92"/>
    <col min="4080" max="4083" width="12.140625" style="92" customWidth="1"/>
    <col min="4084" max="4084" width="14.28515625" style="92" bestFit="1" customWidth="1"/>
    <col min="4085" max="4085" width="15.5703125" style="92" bestFit="1" customWidth="1"/>
    <col min="4086" max="4086" width="12.140625" style="92" customWidth="1"/>
    <col min="4087" max="4087" width="15.5703125" style="92" bestFit="1" customWidth="1"/>
    <col min="4088" max="4088" width="12.140625" style="92" customWidth="1"/>
    <col min="4089" max="4089" width="66.5703125" style="92" customWidth="1"/>
    <col min="4090" max="4090" width="12.140625" style="92" customWidth="1"/>
    <col min="4091" max="4335" width="12.140625" style="92"/>
    <col min="4336" max="4339" width="12.140625" style="92" customWidth="1"/>
    <col min="4340" max="4340" width="14.28515625" style="92" bestFit="1" customWidth="1"/>
    <col min="4341" max="4341" width="15.5703125" style="92" bestFit="1" customWidth="1"/>
    <col min="4342" max="4342" width="12.140625" style="92" customWidth="1"/>
    <col min="4343" max="4343" width="15.5703125" style="92" bestFit="1" customWidth="1"/>
    <col min="4344" max="4344" width="12.140625" style="92" customWidth="1"/>
    <col min="4345" max="4345" width="66.5703125" style="92" customWidth="1"/>
    <col min="4346" max="4346" width="12.140625" style="92" customWidth="1"/>
    <col min="4347" max="4591" width="12.140625" style="92"/>
    <col min="4592" max="4595" width="12.140625" style="92" customWidth="1"/>
    <col min="4596" max="4596" width="14.28515625" style="92" bestFit="1" customWidth="1"/>
    <col min="4597" max="4597" width="15.5703125" style="92" bestFit="1" customWidth="1"/>
    <col min="4598" max="4598" width="12.140625" style="92" customWidth="1"/>
    <col min="4599" max="4599" width="15.5703125" style="92" bestFit="1" customWidth="1"/>
    <col min="4600" max="4600" width="12.140625" style="92" customWidth="1"/>
    <col min="4601" max="4601" width="66.5703125" style="92" customWidth="1"/>
    <col min="4602" max="4602" width="12.140625" style="92" customWidth="1"/>
    <col min="4603" max="4847" width="12.140625" style="92"/>
    <col min="4848" max="4851" width="12.140625" style="92" customWidth="1"/>
    <col min="4852" max="4852" width="14.28515625" style="92" bestFit="1" customWidth="1"/>
    <col min="4853" max="4853" width="15.5703125" style="92" bestFit="1" customWidth="1"/>
    <col min="4854" max="4854" width="12.140625" style="92" customWidth="1"/>
    <col min="4855" max="4855" width="15.5703125" style="92" bestFit="1" customWidth="1"/>
    <col min="4856" max="4856" width="12.140625" style="92" customWidth="1"/>
    <col min="4857" max="4857" width="66.5703125" style="92" customWidth="1"/>
    <col min="4858" max="4858" width="12.140625" style="92" customWidth="1"/>
    <col min="4859" max="5103" width="12.140625" style="92"/>
    <col min="5104" max="5107" width="12.140625" style="92" customWidth="1"/>
    <col min="5108" max="5108" width="14.28515625" style="92" bestFit="1" customWidth="1"/>
    <col min="5109" max="5109" width="15.5703125" style="92" bestFit="1" customWidth="1"/>
    <col min="5110" max="5110" width="12.140625" style="92" customWidth="1"/>
    <col min="5111" max="5111" width="15.5703125" style="92" bestFit="1" customWidth="1"/>
    <col min="5112" max="5112" width="12.140625" style="92" customWidth="1"/>
    <col min="5113" max="5113" width="66.5703125" style="92" customWidth="1"/>
    <col min="5114" max="5114" width="12.140625" style="92" customWidth="1"/>
    <col min="5115" max="5359" width="12.140625" style="92"/>
    <col min="5360" max="5363" width="12.140625" style="92" customWidth="1"/>
    <col min="5364" max="5364" width="14.28515625" style="92" bestFit="1" customWidth="1"/>
    <col min="5365" max="5365" width="15.5703125" style="92" bestFit="1" customWidth="1"/>
    <col min="5366" max="5366" width="12.140625" style="92" customWidth="1"/>
    <col min="5367" max="5367" width="15.5703125" style="92" bestFit="1" customWidth="1"/>
    <col min="5368" max="5368" width="12.140625" style="92" customWidth="1"/>
    <col min="5369" max="5369" width="66.5703125" style="92" customWidth="1"/>
    <col min="5370" max="5370" width="12.140625" style="92" customWidth="1"/>
    <col min="5371" max="5615" width="12.140625" style="92"/>
    <col min="5616" max="5619" width="12.140625" style="92" customWidth="1"/>
    <col min="5620" max="5620" width="14.28515625" style="92" bestFit="1" customWidth="1"/>
    <col min="5621" max="5621" width="15.5703125" style="92" bestFit="1" customWidth="1"/>
    <col min="5622" max="5622" width="12.140625" style="92" customWidth="1"/>
    <col min="5623" max="5623" width="15.5703125" style="92" bestFit="1" customWidth="1"/>
    <col min="5624" max="5624" width="12.140625" style="92" customWidth="1"/>
    <col min="5625" max="5625" width="66.5703125" style="92" customWidth="1"/>
    <col min="5626" max="5626" width="12.140625" style="92" customWidth="1"/>
    <col min="5627" max="5871" width="12.140625" style="92"/>
    <col min="5872" max="5875" width="12.140625" style="92" customWidth="1"/>
    <col min="5876" max="5876" width="14.28515625" style="92" bestFit="1" customWidth="1"/>
    <col min="5877" max="5877" width="15.5703125" style="92" bestFit="1" customWidth="1"/>
    <col min="5878" max="5878" width="12.140625" style="92" customWidth="1"/>
    <col min="5879" max="5879" width="15.5703125" style="92" bestFit="1" customWidth="1"/>
    <col min="5880" max="5880" width="12.140625" style="92" customWidth="1"/>
    <col min="5881" max="5881" width="66.5703125" style="92" customWidth="1"/>
    <col min="5882" max="5882" width="12.140625" style="92" customWidth="1"/>
    <col min="5883" max="6127" width="12.140625" style="92"/>
    <col min="6128" max="6131" width="12.140625" style="92" customWidth="1"/>
    <col min="6132" max="6132" width="14.28515625" style="92" bestFit="1" customWidth="1"/>
    <col min="6133" max="6133" width="15.5703125" style="92" bestFit="1" customWidth="1"/>
    <col min="6134" max="6134" width="12.140625" style="92" customWidth="1"/>
    <col min="6135" max="6135" width="15.5703125" style="92" bestFit="1" customWidth="1"/>
    <col min="6136" max="6136" width="12.140625" style="92" customWidth="1"/>
    <col min="6137" max="6137" width="66.5703125" style="92" customWidth="1"/>
    <col min="6138" max="6138" width="12.140625" style="92" customWidth="1"/>
    <col min="6139" max="6383" width="12.140625" style="92"/>
    <col min="6384" max="6387" width="12.140625" style="92" customWidth="1"/>
    <col min="6388" max="6388" width="14.28515625" style="92" bestFit="1" customWidth="1"/>
    <col min="6389" max="6389" width="15.5703125" style="92" bestFit="1" customWidth="1"/>
    <col min="6390" max="6390" width="12.140625" style="92" customWidth="1"/>
    <col min="6391" max="6391" width="15.5703125" style="92" bestFit="1" customWidth="1"/>
    <col min="6392" max="6392" width="12.140625" style="92" customWidth="1"/>
    <col min="6393" max="6393" width="66.5703125" style="92" customWidth="1"/>
    <col min="6394" max="6394" width="12.140625" style="92" customWidth="1"/>
    <col min="6395" max="6639" width="12.140625" style="92"/>
    <col min="6640" max="6643" width="12.140625" style="92" customWidth="1"/>
    <col min="6644" max="6644" width="14.28515625" style="92" bestFit="1" customWidth="1"/>
    <col min="6645" max="6645" width="15.5703125" style="92" bestFit="1" customWidth="1"/>
    <col min="6646" max="6646" width="12.140625" style="92" customWidth="1"/>
    <col min="6647" max="6647" width="15.5703125" style="92" bestFit="1" customWidth="1"/>
    <col min="6648" max="6648" width="12.140625" style="92" customWidth="1"/>
    <col min="6649" max="6649" width="66.5703125" style="92" customWidth="1"/>
    <col min="6650" max="6650" width="12.140625" style="92" customWidth="1"/>
    <col min="6651" max="6895" width="12.140625" style="92"/>
    <col min="6896" max="6899" width="12.140625" style="92" customWidth="1"/>
    <col min="6900" max="6900" width="14.28515625" style="92" bestFit="1" customWidth="1"/>
    <col min="6901" max="6901" width="15.5703125" style="92" bestFit="1" customWidth="1"/>
    <col min="6902" max="6902" width="12.140625" style="92" customWidth="1"/>
    <col min="6903" max="6903" width="15.5703125" style="92" bestFit="1" customWidth="1"/>
    <col min="6904" max="6904" width="12.140625" style="92" customWidth="1"/>
    <col min="6905" max="6905" width="66.5703125" style="92" customWidth="1"/>
    <col min="6906" max="6906" width="12.140625" style="92" customWidth="1"/>
    <col min="6907" max="7151" width="12.140625" style="92"/>
    <col min="7152" max="7155" width="12.140625" style="92" customWidth="1"/>
    <col min="7156" max="7156" width="14.28515625" style="92" bestFit="1" customWidth="1"/>
    <col min="7157" max="7157" width="15.5703125" style="92" bestFit="1" customWidth="1"/>
    <col min="7158" max="7158" width="12.140625" style="92" customWidth="1"/>
    <col min="7159" max="7159" width="15.5703125" style="92" bestFit="1" customWidth="1"/>
    <col min="7160" max="7160" width="12.140625" style="92" customWidth="1"/>
    <col min="7161" max="7161" width="66.5703125" style="92" customWidth="1"/>
    <col min="7162" max="7162" width="12.140625" style="92" customWidth="1"/>
    <col min="7163" max="7407" width="12.140625" style="92"/>
    <col min="7408" max="7411" width="12.140625" style="92" customWidth="1"/>
    <col min="7412" max="7412" width="14.28515625" style="92" bestFit="1" customWidth="1"/>
    <col min="7413" max="7413" width="15.5703125" style="92" bestFit="1" customWidth="1"/>
    <col min="7414" max="7414" width="12.140625" style="92" customWidth="1"/>
    <col min="7415" max="7415" width="15.5703125" style="92" bestFit="1" customWidth="1"/>
    <col min="7416" max="7416" width="12.140625" style="92" customWidth="1"/>
    <col min="7417" max="7417" width="66.5703125" style="92" customWidth="1"/>
    <col min="7418" max="7418" width="12.140625" style="92" customWidth="1"/>
    <col min="7419" max="7663" width="12.140625" style="92"/>
    <col min="7664" max="7667" width="12.140625" style="92" customWidth="1"/>
    <col min="7668" max="7668" width="14.28515625" style="92" bestFit="1" customWidth="1"/>
    <col min="7669" max="7669" width="15.5703125" style="92" bestFit="1" customWidth="1"/>
    <col min="7670" max="7670" width="12.140625" style="92" customWidth="1"/>
    <col min="7671" max="7671" width="15.5703125" style="92" bestFit="1" customWidth="1"/>
    <col min="7672" max="7672" width="12.140625" style="92" customWidth="1"/>
    <col min="7673" max="7673" width="66.5703125" style="92" customWidth="1"/>
    <col min="7674" max="7674" width="12.140625" style="92" customWidth="1"/>
    <col min="7675" max="7919" width="12.140625" style="92"/>
    <col min="7920" max="7923" width="12.140625" style="92" customWidth="1"/>
    <col min="7924" max="7924" width="14.28515625" style="92" bestFit="1" customWidth="1"/>
    <col min="7925" max="7925" width="15.5703125" style="92" bestFit="1" customWidth="1"/>
    <col min="7926" max="7926" width="12.140625" style="92" customWidth="1"/>
    <col min="7927" max="7927" width="15.5703125" style="92" bestFit="1" customWidth="1"/>
    <col min="7928" max="7928" width="12.140625" style="92" customWidth="1"/>
    <col min="7929" max="7929" width="66.5703125" style="92" customWidth="1"/>
    <col min="7930" max="7930" width="12.140625" style="92" customWidth="1"/>
    <col min="7931" max="8175" width="12.140625" style="92"/>
    <col min="8176" max="8179" width="12.140625" style="92" customWidth="1"/>
    <col min="8180" max="8180" width="14.28515625" style="92" bestFit="1" customWidth="1"/>
    <col min="8181" max="8181" width="15.5703125" style="92" bestFit="1" customWidth="1"/>
    <col min="8182" max="8182" width="12.140625" style="92" customWidth="1"/>
    <col min="8183" max="8183" width="15.5703125" style="92" bestFit="1" customWidth="1"/>
    <col min="8184" max="8184" width="12.140625" style="92" customWidth="1"/>
    <col min="8185" max="8185" width="66.5703125" style="92" customWidth="1"/>
    <col min="8186" max="8186" width="12.140625" style="92" customWidth="1"/>
    <col min="8187" max="8431" width="12.140625" style="92"/>
    <col min="8432" max="8435" width="12.140625" style="92" customWidth="1"/>
    <col min="8436" max="8436" width="14.28515625" style="92" bestFit="1" customWidth="1"/>
    <col min="8437" max="8437" width="15.5703125" style="92" bestFit="1" customWidth="1"/>
    <col min="8438" max="8438" width="12.140625" style="92" customWidth="1"/>
    <col min="8439" max="8439" width="15.5703125" style="92" bestFit="1" customWidth="1"/>
    <col min="8440" max="8440" width="12.140625" style="92" customWidth="1"/>
    <col min="8441" max="8441" width="66.5703125" style="92" customWidth="1"/>
    <col min="8442" max="8442" width="12.140625" style="92" customWidth="1"/>
    <col min="8443" max="8687" width="12.140625" style="92"/>
    <col min="8688" max="8691" width="12.140625" style="92" customWidth="1"/>
    <col min="8692" max="8692" width="14.28515625" style="92" bestFit="1" customWidth="1"/>
    <col min="8693" max="8693" width="15.5703125" style="92" bestFit="1" customWidth="1"/>
    <col min="8694" max="8694" width="12.140625" style="92" customWidth="1"/>
    <col min="8695" max="8695" width="15.5703125" style="92" bestFit="1" customWidth="1"/>
    <col min="8696" max="8696" width="12.140625" style="92" customWidth="1"/>
    <col min="8697" max="8697" width="66.5703125" style="92" customWidth="1"/>
    <col min="8698" max="8698" width="12.140625" style="92" customWidth="1"/>
    <col min="8699" max="8943" width="12.140625" style="92"/>
    <col min="8944" max="8947" width="12.140625" style="92" customWidth="1"/>
    <col min="8948" max="8948" width="14.28515625" style="92" bestFit="1" customWidth="1"/>
    <col min="8949" max="8949" width="15.5703125" style="92" bestFit="1" customWidth="1"/>
    <col min="8950" max="8950" width="12.140625" style="92" customWidth="1"/>
    <col min="8951" max="8951" width="15.5703125" style="92" bestFit="1" customWidth="1"/>
    <col min="8952" max="8952" width="12.140625" style="92" customWidth="1"/>
    <col min="8953" max="8953" width="66.5703125" style="92" customWidth="1"/>
    <col min="8954" max="8954" width="12.140625" style="92" customWidth="1"/>
    <col min="8955" max="9199" width="12.140625" style="92"/>
    <col min="9200" max="9203" width="12.140625" style="92" customWidth="1"/>
    <col min="9204" max="9204" width="14.28515625" style="92" bestFit="1" customWidth="1"/>
    <col min="9205" max="9205" width="15.5703125" style="92" bestFit="1" customWidth="1"/>
    <col min="9206" max="9206" width="12.140625" style="92" customWidth="1"/>
    <col min="9207" max="9207" width="15.5703125" style="92" bestFit="1" customWidth="1"/>
    <col min="9208" max="9208" width="12.140625" style="92" customWidth="1"/>
    <col min="9209" max="9209" width="66.5703125" style="92" customWidth="1"/>
    <col min="9210" max="9210" width="12.140625" style="92" customWidth="1"/>
    <col min="9211" max="9455" width="12.140625" style="92"/>
    <col min="9456" max="9459" width="12.140625" style="92" customWidth="1"/>
    <col min="9460" max="9460" width="14.28515625" style="92" bestFit="1" customWidth="1"/>
    <col min="9461" max="9461" width="15.5703125" style="92" bestFit="1" customWidth="1"/>
    <col min="9462" max="9462" width="12.140625" style="92" customWidth="1"/>
    <col min="9463" max="9463" width="15.5703125" style="92" bestFit="1" customWidth="1"/>
    <col min="9464" max="9464" width="12.140625" style="92" customWidth="1"/>
    <col min="9465" max="9465" width="66.5703125" style="92" customWidth="1"/>
    <col min="9466" max="9466" width="12.140625" style="92" customWidth="1"/>
    <col min="9467" max="9711" width="12.140625" style="92"/>
    <col min="9712" max="9715" width="12.140625" style="92" customWidth="1"/>
    <col min="9716" max="9716" width="14.28515625" style="92" bestFit="1" customWidth="1"/>
    <col min="9717" max="9717" width="15.5703125" style="92" bestFit="1" customWidth="1"/>
    <col min="9718" max="9718" width="12.140625" style="92" customWidth="1"/>
    <col min="9719" max="9719" width="15.5703125" style="92" bestFit="1" customWidth="1"/>
    <col min="9720" max="9720" width="12.140625" style="92" customWidth="1"/>
    <col min="9721" max="9721" width="66.5703125" style="92" customWidth="1"/>
    <col min="9722" max="9722" width="12.140625" style="92" customWidth="1"/>
    <col min="9723" max="9967" width="12.140625" style="92"/>
    <col min="9968" max="9971" width="12.140625" style="92" customWidth="1"/>
    <col min="9972" max="9972" width="14.28515625" style="92" bestFit="1" customWidth="1"/>
    <col min="9973" max="9973" width="15.5703125" style="92" bestFit="1" customWidth="1"/>
    <col min="9974" max="9974" width="12.140625" style="92" customWidth="1"/>
    <col min="9975" max="9975" width="15.5703125" style="92" bestFit="1" customWidth="1"/>
    <col min="9976" max="9976" width="12.140625" style="92" customWidth="1"/>
    <col min="9977" max="9977" width="66.5703125" style="92" customWidth="1"/>
    <col min="9978" max="9978" width="12.140625" style="92" customWidth="1"/>
    <col min="9979" max="10223" width="12.140625" style="92"/>
    <col min="10224" max="10227" width="12.140625" style="92" customWidth="1"/>
    <col min="10228" max="10228" width="14.28515625" style="92" bestFit="1" customWidth="1"/>
    <col min="10229" max="10229" width="15.5703125" style="92" bestFit="1" customWidth="1"/>
    <col min="10230" max="10230" width="12.140625" style="92" customWidth="1"/>
    <col min="10231" max="10231" width="15.5703125" style="92" bestFit="1" customWidth="1"/>
    <col min="10232" max="10232" width="12.140625" style="92" customWidth="1"/>
    <col min="10233" max="10233" width="66.5703125" style="92" customWidth="1"/>
    <col min="10234" max="10234" width="12.140625" style="92" customWidth="1"/>
    <col min="10235" max="10479" width="12.140625" style="92"/>
    <col min="10480" max="10483" width="12.140625" style="92" customWidth="1"/>
    <col min="10484" max="10484" width="14.28515625" style="92" bestFit="1" customWidth="1"/>
    <col min="10485" max="10485" width="15.5703125" style="92" bestFit="1" customWidth="1"/>
    <col min="10486" max="10486" width="12.140625" style="92" customWidth="1"/>
    <col min="10487" max="10487" width="15.5703125" style="92" bestFit="1" customWidth="1"/>
    <col min="10488" max="10488" width="12.140625" style="92" customWidth="1"/>
    <col min="10489" max="10489" width="66.5703125" style="92" customWidth="1"/>
    <col min="10490" max="10490" width="12.140625" style="92" customWidth="1"/>
    <col min="10491" max="10735" width="12.140625" style="92"/>
    <col min="10736" max="10739" width="12.140625" style="92" customWidth="1"/>
    <col min="10740" max="10740" width="14.28515625" style="92" bestFit="1" customWidth="1"/>
    <col min="10741" max="10741" width="15.5703125" style="92" bestFit="1" customWidth="1"/>
    <col min="10742" max="10742" width="12.140625" style="92" customWidth="1"/>
    <col min="10743" max="10743" width="15.5703125" style="92" bestFit="1" customWidth="1"/>
    <col min="10744" max="10744" width="12.140625" style="92" customWidth="1"/>
    <col min="10745" max="10745" width="66.5703125" style="92" customWidth="1"/>
    <col min="10746" max="10746" width="12.140625" style="92" customWidth="1"/>
    <col min="10747" max="10991" width="12.140625" style="92"/>
    <col min="10992" max="10995" width="12.140625" style="92" customWidth="1"/>
    <col min="10996" max="10996" width="14.28515625" style="92" bestFit="1" customWidth="1"/>
    <col min="10997" max="10997" width="15.5703125" style="92" bestFit="1" customWidth="1"/>
    <col min="10998" max="10998" width="12.140625" style="92" customWidth="1"/>
    <col min="10999" max="10999" width="15.5703125" style="92" bestFit="1" customWidth="1"/>
    <col min="11000" max="11000" width="12.140625" style="92" customWidth="1"/>
    <col min="11001" max="11001" width="66.5703125" style="92" customWidth="1"/>
    <col min="11002" max="11002" width="12.140625" style="92" customWidth="1"/>
    <col min="11003" max="11247" width="12.140625" style="92"/>
    <col min="11248" max="11251" width="12.140625" style="92" customWidth="1"/>
    <col min="11252" max="11252" width="14.28515625" style="92" bestFit="1" customWidth="1"/>
    <col min="11253" max="11253" width="15.5703125" style="92" bestFit="1" customWidth="1"/>
    <col min="11254" max="11254" width="12.140625" style="92" customWidth="1"/>
    <col min="11255" max="11255" width="15.5703125" style="92" bestFit="1" customWidth="1"/>
    <col min="11256" max="11256" width="12.140625" style="92" customWidth="1"/>
    <col min="11257" max="11257" width="66.5703125" style="92" customWidth="1"/>
    <col min="11258" max="11258" width="12.140625" style="92" customWidth="1"/>
    <col min="11259" max="11503" width="12.140625" style="92"/>
    <col min="11504" max="11507" width="12.140625" style="92" customWidth="1"/>
    <col min="11508" max="11508" width="14.28515625" style="92" bestFit="1" customWidth="1"/>
    <col min="11509" max="11509" width="15.5703125" style="92" bestFit="1" customWidth="1"/>
    <col min="11510" max="11510" width="12.140625" style="92" customWidth="1"/>
    <col min="11511" max="11511" width="15.5703125" style="92" bestFit="1" customWidth="1"/>
    <col min="11512" max="11512" width="12.140625" style="92" customWidth="1"/>
    <col min="11513" max="11513" width="66.5703125" style="92" customWidth="1"/>
    <col min="11514" max="11514" width="12.140625" style="92" customWidth="1"/>
    <col min="11515" max="11759" width="12.140625" style="92"/>
    <col min="11760" max="11763" width="12.140625" style="92" customWidth="1"/>
    <col min="11764" max="11764" width="14.28515625" style="92" bestFit="1" customWidth="1"/>
    <col min="11765" max="11765" width="15.5703125" style="92" bestFit="1" customWidth="1"/>
    <col min="11766" max="11766" width="12.140625" style="92" customWidth="1"/>
    <col min="11767" max="11767" width="15.5703125" style="92" bestFit="1" customWidth="1"/>
    <col min="11768" max="11768" width="12.140625" style="92" customWidth="1"/>
    <col min="11769" max="11769" width="66.5703125" style="92" customWidth="1"/>
    <col min="11770" max="11770" width="12.140625" style="92" customWidth="1"/>
    <col min="11771" max="12015" width="12.140625" style="92"/>
    <col min="12016" max="12019" width="12.140625" style="92" customWidth="1"/>
    <col min="12020" max="12020" width="14.28515625" style="92" bestFit="1" customWidth="1"/>
    <col min="12021" max="12021" width="15.5703125" style="92" bestFit="1" customWidth="1"/>
    <col min="12022" max="12022" width="12.140625" style="92" customWidth="1"/>
    <col min="12023" max="12023" width="15.5703125" style="92" bestFit="1" customWidth="1"/>
    <col min="12024" max="12024" width="12.140625" style="92" customWidth="1"/>
    <col min="12025" max="12025" width="66.5703125" style="92" customWidth="1"/>
    <col min="12026" max="12026" width="12.140625" style="92" customWidth="1"/>
    <col min="12027" max="12271" width="12.140625" style="92"/>
    <col min="12272" max="12275" width="12.140625" style="92" customWidth="1"/>
    <col min="12276" max="12276" width="14.28515625" style="92" bestFit="1" customWidth="1"/>
    <col min="12277" max="12277" width="15.5703125" style="92" bestFit="1" customWidth="1"/>
    <col min="12278" max="12278" width="12.140625" style="92" customWidth="1"/>
    <col min="12279" max="12279" width="15.5703125" style="92" bestFit="1" customWidth="1"/>
    <col min="12280" max="12280" width="12.140625" style="92" customWidth="1"/>
    <col min="12281" max="12281" width="66.5703125" style="92" customWidth="1"/>
    <col min="12282" max="12282" width="12.140625" style="92" customWidth="1"/>
    <col min="12283" max="12527" width="12.140625" style="92"/>
    <col min="12528" max="12531" width="12.140625" style="92" customWidth="1"/>
    <col min="12532" max="12532" width="14.28515625" style="92" bestFit="1" customWidth="1"/>
    <col min="12533" max="12533" width="15.5703125" style="92" bestFit="1" customWidth="1"/>
    <col min="12534" max="12534" width="12.140625" style="92" customWidth="1"/>
    <col min="12535" max="12535" width="15.5703125" style="92" bestFit="1" customWidth="1"/>
    <col min="12536" max="12536" width="12.140625" style="92" customWidth="1"/>
    <col min="12537" max="12537" width="66.5703125" style="92" customWidth="1"/>
    <col min="12538" max="12538" width="12.140625" style="92" customWidth="1"/>
    <col min="12539" max="12783" width="12.140625" style="92"/>
    <col min="12784" max="12787" width="12.140625" style="92" customWidth="1"/>
    <col min="12788" max="12788" width="14.28515625" style="92" bestFit="1" customWidth="1"/>
    <col min="12789" max="12789" width="15.5703125" style="92" bestFit="1" customWidth="1"/>
    <col min="12790" max="12790" width="12.140625" style="92" customWidth="1"/>
    <col min="12791" max="12791" width="15.5703125" style="92" bestFit="1" customWidth="1"/>
    <col min="12792" max="12792" width="12.140625" style="92" customWidth="1"/>
    <col min="12793" max="12793" width="66.5703125" style="92" customWidth="1"/>
    <col min="12794" max="12794" width="12.140625" style="92" customWidth="1"/>
    <col min="12795" max="13039" width="12.140625" style="92"/>
    <col min="13040" max="13043" width="12.140625" style="92" customWidth="1"/>
    <col min="13044" max="13044" width="14.28515625" style="92" bestFit="1" customWidth="1"/>
    <col min="13045" max="13045" width="15.5703125" style="92" bestFit="1" customWidth="1"/>
    <col min="13046" max="13046" width="12.140625" style="92" customWidth="1"/>
    <col min="13047" max="13047" width="15.5703125" style="92" bestFit="1" customWidth="1"/>
    <col min="13048" max="13048" width="12.140625" style="92" customWidth="1"/>
    <col min="13049" max="13049" width="66.5703125" style="92" customWidth="1"/>
    <col min="13050" max="13050" width="12.140625" style="92" customWidth="1"/>
    <col min="13051" max="13295" width="12.140625" style="92"/>
    <col min="13296" max="13299" width="12.140625" style="92" customWidth="1"/>
    <col min="13300" max="13300" width="14.28515625" style="92" bestFit="1" customWidth="1"/>
    <col min="13301" max="13301" width="15.5703125" style="92" bestFit="1" customWidth="1"/>
    <col min="13302" max="13302" width="12.140625" style="92" customWidth="1"/>
    <col min="13303" max="13303" width="15.5703125" style="92" bestFit="1" customWidth="1"/>
    <col min="13304" max="13304" width="12.140625" style="92" customWidth="1"/>
    <col min="13305" max="13305" width="66.5703125" style="92" customWidth="1"/>
    <col min="13306" max="13306" width="12.140625" style="92" customWidth="1"/>
    <col min="13307" max="13551" width="12.140625" style="92"/>
    <col min="13552" max="13555" width="12.140625" style="92" customWidth="1"/>
    <col min="13556" max="13556" width="14.28515625" style="92" bestFit="1" customWidth="1"/>
    <col min="13557" max="13557" width="15.5703125" style="92" bestFit="1" customWidth="1"/>
    <col min="13558" max="13558" width="12.140625" style="92" customWidth="1"/>
    <col min="13559" max="13559" width="15.5703125" style="92" bestFit="1" customWidth="1"/>
    <col min="13560" max="13560" width="12.140625" style="92" customWidth="1"/>
    <col min="13561" max="13561" width="66.5703125" style="92" customWidth="1"/>
    <col min="13562" max="13562" width="12.140625" style="92" customWidth="1"/>
    <col min="13563" max="13807" width="12.140625" style="92"/>
    <col min="13808" max="13811" width="12.140625" style="92" customWidth="1"/>
    <col min="13812" max="13812" width="14.28515625" style="92" bestFit="1" customWidth="1"/>
    <col min="13813" max="13813" width="15.5703125" style="92" bestFit="1" customWidth="1"/>
    <col min="13814" max="13814" width="12.140625" style="92" customWidth="1"/>
    <col min="13815" max="13815" width="15.5703125" style="92" bestFit="1" customWidth="1"/>
    <col min="13816" max="13816" width="12.140625" style="92" customWidth="1"/>
    <col min="13817" max="13817" width="66.5703125" style="92" customWidth="1"/>
    <col min="13818" max="13818" width="12.140625" style="92" customWidth="1"/>
    <col min="13819" max="14063" width="12.140625" style="92"/>
    <col min="14064" max="14067" width="12.140625" style="92" customWidth="1"/>
    <col min="14068" max="14068" width="14.28515625" style="92" bestFit="1" customWidth="1"/>
    <col min="14069" max="14069" width="15.5703125" style="92" bestFit="1" customWidth="1"/>
    <col min="14070" max="14070" width="12.140625" style="92" customWidth="1"/>
    <col min="14071" max="14071" width="15.5703125" style="92" bestFit="1" customWidth="1"/>
    <col min="14072" max="14072" width="12.140625" style="92" customWidth="1"/>
    <col min="14073" max="14073" width="66.5703125" style="92" customWidth="1"/>
    <col min="14074" max="14074" width="12.140625" style="92" customWidth="1"/>
    <col min="14075" max="14319" width="12.140625" style="92"/>
    <col min="14320" max="14323" width="12.140625" style="92" customWidth="1"/>
    <col min="14324" max="14324" width="14.28515625" style="92" bestFit="1" customWidth="1"/>
    <col min="14325" max="14325" width="15.5703125" style="92" bestFit="1" customWidth="1"/>
    <col min="14326" max="14326" width="12.140625" style="92" customWidth="1"/>
    <col min="14327" max="14327" width="15.5703125" style="92" bestFit="1" customWidth="1"/>
    <col min="14328" max="14328" width="12.140625" style="92" customWidth="1"/>
    <col min="14329" max="14329" width="66.5703125" style="92" customWidth="1"/>
    <col min="14330" max="14330" width="12.140625" style="92" customWidth="1"/>
    <col min="14331" max="14575" width="12.140625" style="92"/>
    <col min="14576" max="14579" width="12.140625" style="92" customWidth="1"/>
    <col min="14580" max="14580" width="14.28515625" style="92" bestFit="1" customWidth="1"/>
    <col min="14581" max="14581" width="15.5703125" style="92" bestFit="1" customWidth="1"/>
    <col min="14582" max="14582" width="12.140625" style="92" customWidth="1"/>
    <col min="14583" max="14583" width="15.5703125" style="92" bestFit="1" customWidth="1"/>
    <col min="14584" max="14584" width="12.140625" style="92" customWidth="1"/>
    <col min="14585" max="14585" width="66.5703125" style="92" customWidth="1"/>
    <col min="14586" max="14586" width="12.140625" style="92" customWidth="1"/>
    <col min="14587" max="14831" width="12.140625" style="92"/>
    <col min="14832" max="14835" width="12.140625" style="92" customWidth="1"/>
    <col min="14836" max="14836" width="14.28515625" style="92" bestFit="1" customWidth="1"/>
    <col min="14837" max="14837" width="15.5703125" style="92" bestFit="1" customWidth="1"/>
    <col min="14838" max="14838" width="12.140625" style="92" customWidth="1"/>
    <col min="14839" max="14839" width="15.5703125" style="92" bestFit="1" customWidth="1"/>
    <col min="14840" max="14840" width="12.140625" style="92" customWidth="1"/>
    <col min="14841" max="14841" width="66.5703125" style="92" customWidth="1"/>
    <col min="14842" max="14842" width="12.140625" style="92" customWidth="1"/>
    <col min="14843" max="15087" width="12.140625" style="92"/>
    <col min="15088" max="15091" width="12.140625" style="92" customWidth="1"/>
    <col min="15092" max="15092" width="14.28515625" style="92" bestFit="1" customWidth="1"/>
    <col min="15093" max="15093" width="15.5703125" style="92" bestFit="1" customWidth="1"/>
    <col min="15094" max="15094" width="12.140625" style="92" customWidth="1"/>
    <col min="15095" max="15095" width="15.5703125" style="92" bestFit="1" customWidth="1"/>
    <col min="15096" max="15096" width="12.140625" style="92" customWidth="1"/>
    <col min="15097" max="15097" width="66.5703125" style="92" customWidth="1"/>
    <col min="15098" max="15098" width="12.140625" style="92" customWidth="1"/>
    <col min="15099" max="15343" width="12.140625" style="92"/>
    <col min="15344" max="15347" width="12.140625" style="92" customWidth="1"/>
    <col min="15348" max="15348" width="14.28515625" style="92" bestFit="1" customWidth="1"/>
    <col min="15349" max="15349" width="15.5703125" style="92" bestFit="1" customWidth="1"/>
    <col min="15350" max="15350" width="12.140625" style="92" customWidth="1"/>
    <col min="15351" max="15351" width="15.5703125" style="92" bestFit="1" customWidth="1"/>
    <col min="15352" max="15352" width="12.140625" style="92" customWidth="1"/>
    <col min="15353" max="15353" width="66.5703125" style="92" customWidth="1"/>
    <col min="15354" max="15354" width="12.140625" style="92" customWidth="1"/>
    <col min="15355" max="15599" width="12.140625" style="92"/>
    <col min="15600" max="15603" width="12.140625" style="92" customWidth="1"/>
    <col min="15604" max="15604" width="14.28515625" style="92" bestFit="1" customWidth="1"/>
    <col min="15605" max="15605" width="15.5703125" style="92" bestFit="1" customWidth="1"/>
    <col min="15606" max="15606" width="12.140625" style="92" customWidth="1"/>
    <col min="15607" max="15607" width="15.5703125" style="92" bestFit="1" customWidth="1"/>
    <col min="15608" max="15608" width="12.140625" style="92" customWidth="1"/>
    <col min="15609" max="15609" width="66.5703125" style="92" customWidth="1"/>
    <col min="15610" max="15610" width="12.140625" style="92" customWidth="1"/>
    <col min="15611" max="15855" width="12.140625" style="92"/>
    <col min="15856" max="15859" width="12.140625" style="92" customWidth="1"/>
    <col min="15860" max="15860" width="14.28515625" style="92" bestFit="1" customWidth="1"/>
    <col min="15861" max="15861" width="15.5703125" style="92" bestFit="1" customWidth="1"/>
    <col min="15862" max="15862" width="12.140625" style="92" customWidth="1"/>
    <col min="15863" max="15863" width="15.5703125" style="92" bestFit="1" customWidth="1"/>
    <col min="15864" max="15864" width="12.140625" style="92" customWidth="1"/>
    <col min="15865" max="15865" width="66.5703125" style="92" customWidth="1"/>
    <col min="15866" max="15866" width="12.140625" style="92" customWidth="1"/>
    <col min="15867" max="16111" width="12.140625" style="92"/>
    <col min="16112" max="16115" width="12.140625" style="92" customWidth="1"/>
    <col min="16116" max="16116" width="14.28515625" style="92" bestFit="1" customWidth="1"/>
    <col min="16117" max="16117" width="15.5703125" style="92" bestFit="1" customWidth="1"/>
    <col min="16118" max="16118" width="12.140625" style="92" customWidth="1"/>
    <col min="16119" max="16119" width="15.5703125" style="92" bestFit="1" customWidth="1"/>
    <col min="16120" max="16120" width="12.140625" style="92" customWidth="1"/>
    <col min="16121" max="16121" width="66.5703125" style="92" customWidth="1"/>
    <col min="16122" max="16122" width="12.140625" style="92" customWidth="1"/>
    <col min="16123" max="16384" width="12.140625" style="92"/>
  </cols>
  <sheetData>
    <row r="1" spans="1:22" ht="26.25" thickBot="1" x14ac:dyDescent="0.3">
      <c r="A1" s="565" t="s">
        <v>194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</row>
    <row r="2" spans="1:22" ht="23.25" thickBot="1" x14ac:dyDescent="0.3">
      <c r="A2" s="567" t="s">
        <v>140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9"/>
    </row>
    <row r="3" spans="1:22" x14ac:dyDescent="0.25">
      <c r="A3" s="549" t="s">
        <v>5</v>
      </c>
      <c r="B3" s="550"/>
      <c r="C3" s="570" t="s">
        <v>200</v>
      </c>
      <c r="D3" s="571"/>
      <c r="E3" s="571"/>
      <c r="F3" s="571"/>
      <c r="G3" s="571"/>
      <c r="H3" s="572"/>
      <c r="I3" s="570" t="s">
        <v>199</v>
      </c>
      <c r="J3" s="571"/>
      <c r="K3" s="571"/>
      <c r="L3" s="571"/>
      <c r="M3" s="571"/>
      <c r="N3" s="572"/>
      <c r="O3" s="573" t="s">
        <v>178</v>
      </c>
      <c r="P3" s="571"/>
      <c r="Q3" s="571"/>
      <c r="R3" s="571"/>
      <c r="S3" s="571"/>
      <c r="T3" s="572"/>
    </row>
    <row r="4" spans="1:22" ht="23.25" thickBot="1" x14ac:dyDescent="0.3">
      <c r="A4" s="551"/>
      <c r="B4" s="552"/>
      <c r="C4" s="257" t="s">
        <v>9</v>
      </c>
      <c r="D4" s="258" t="s">
        <v>10</v>
      </c>
      <c r="E4" s="258" t="s">
        <v>11</v>
      </c>
      <c r="F4" s="258" t="s">
        <v>12</v>
      </c>
      <c r="G4" s="258" t="s">
        <v>180</v>
      </c>
      <c r="H4" s="259" t="s">
        <v>0</v>
      </c>
      <c r="I4" s="257" t="s">
        <v>9</v>
      </c>
      <c r="J4" s="258" t="s">
        <v>10</v>
      </c>
      <c r="K4" s="258" t="s">
        <v>11</v>
      </c>
      <c r="L4" s="258" t="s">
        <v>12</v>
      </c>
      <c r="M4" s="258" t="s">
        <v>180</v>
      </c>
      <c r="N4" s="259" t="s">
        <v>0</v>
      </c>
      <c r="O4" s="260" t="s">
        <v>9</v>
      </c>
      <c r="P4" s="258" t="s">
        <v>10</v>
      </c>
      <c r="Q4" s="258" t="s">
        <v>11</v>
      </c>
      <c r="R4" s="258" t="s">
        <v>12</v>
      </c>
      <c r="S4" s="258" t="s">
        <v>180</v>
      </c>
      <c r="T4" s="259" t="s">
        <v>0</v>
      </c>
    </row>
    <row r="5" spans="1:22" ht="20.25" customHeight="1" x14ac:dyDescent="0.25">
      <c r="A5" s="557" t="s">
        <v>181</v>
      </c>
      <c r="B5" s="559" t="s">
        <v>187</v>
      </c>
      <c r="C5" s="261">
        <v>479729000000</v>
      </c>
      <c r="D5" s="142"/>
      <c r="E5" s="142"/>
      <c r="F5" s="142">
        <v>99600000000</v>
      </c>
      <c r="G5" s="142"/>
      <c r="H5" s="262">
        <f>SUM(C5:G5)</f>
        <v>579329000000</v>
      </c>
      <c r="I5" s="261">
        <v>53885377476</v>
      </c>
      <c r="J5" s="142"/>
      <c r="K5" s="142"/>
      <c r="L5" s="142">
        <v>10721601648</v>
      </c>
      <c r="M5" s="142"/>
      <c r="N5" s="262">
        <f>SUM(I5:M5)</f>
        <v>64606979124</v>
      </c>
      <c r="O5" s="263"/>
      <c r="P5" s="142"/>
      <c r="Q5" s="142"/>
      <c r="R5" s="142"/>
      <c r="S5" s="142"/>
      <c r="T5" s="262"/>
      <c r="U5" s="264">
        <v>210</v>
      </c>
      <c r="V5" s="256" t="s">
        <v>210</v>
      </c>
    </row>
    <row r="6" spans="1:22" x14ac:dyDescent="0.25">
      <c r="A6" s="557"/>
      <c r="B6" s="560"/>
      <c r="C6" s="265"/>
      <c r="D6" s="88"/>
      <c r="E6" s="88"/>
      <c r="F6" s="88"/>
      <c r="G6" s="88"/>
      <c r="H6" s="266">
        <f t="shared" ref="H6:H12" si="0">SUM(C6:G6)</f>
        <v>0</v>
      </c>
      <c r="I6" s="265">
        <v>56575857324</v>
      </c>
      <c r="J6" s="88"/>
      <c r="K6" s="88"/>
      <c r="L6" s="88">
        <v>11106614242</v>
      </c>
      <c r="M6" s="88"/>
      <c r="N6" s="266">
        <f t="shared" ref="N6:N12" si="1">SUM(I6:M6)</f>
        <v>67682471566</v>
      </c>
      <c r="O6" s="267"/>
      <c r="P6" s="88"/>
      <c r="Q6" s="88"/>
      <c r="R6" s="88"/>
      <c r="S6" s="88"/>
      <c r="T6" s="266"/>
      <c r="U6" s="264">
        <v>291</v>
      </c>
      <c r="V6" s="256" t="s">
        <v>270</v>
      </c>
    </row>
    <row r="7" spans="1:22" x14ac:dyDescent="0.25">
      <c r="A7" s="557"/>
      <c r="B7" s="560"/>
      <c r="C7" s="265"/>
      <c r="D7" s="88"/>
      <c r="E7" s="88"/>
      <c r="F7" s="88"/>
      <c r="G7" s="88"/>
      <c r="H7" s="266">
        <f t="shared" si="0"/>
        <v>0</v>
      </c>
      <c r="I7" s="265">
        <v>74339069886</v>
      </c>
      <c r="J7" s="88"/>
      <c r="K7" s="88"/>
      <c r="L7" s="88">
        <v>14211957628</v>
      </c>
      <c r="M7" s="88"/>
      <c r="N7" s="266">
        <f t="shared" si="1"/>
        <v>88551027514</v>
      </c>
      <c r="O7" s="267"/>
      <c r="P7" s="88"/>
      <c r="Q7" s="88"/>
      <c r="R7" s="88"/>
      <c r="S7" s="88"/>
      <c r="T7" s="266"/>
      <c r="U7" s="264">
        <v>341</v>
      </c>
      <c r="V7" s="256" t="s">
        <v>291</v>
      </c>
    </row>
    <row r="8" spans="1:22" x14ac:dyDescent="0.25">
      <c r="A8" s="557"/>
      <c r="B8" s="560"/>
      <c r="C8" s="265"/>
      <c r="D8" s="88"/>
      <c r="E8" s="88"/>
      <c r="F8" s="88"/>
      <c r="G8" s="88"/>
      <c r="H8" s="266">
        <f t="shared" si="0"/>
        <v>0</v>
      </c>
      <c r="I8" s="268">
        <v>62023404829</v>
      </c>
      <c r="J8" s="88"/>
      <c r="K8" s="88"/>
      <c r="L8" s="88">
        <v>12036916571</v>
      </c>
      <c r="M8" s="88"/>
      <c r="N8" s="266">
        <f t="shared" si="1"/>
        <v>74060321400</v>
      </c>
      <c r="O8" s="267"/>
      <c r="P8" s="88"/>
      <c r="Q8" s="88"/>
      <c r="R8" s="88"/>
      <c r="S8" s="88"/>
      <c r="T8" s="266"/>
      <c r="U8" s="264">
        <v>390</v>
      </c>
      <c r="V8" s="256" t="s">
        <v>317</v>
      </c>
    </row>
    <row r="9" spans="1:22" x14ac:dyDescent="0.25">
      <c r="A9" s="557"/>
      <c r="B9" s="560"/>
      <c r="C9" s="265"/>
      <c r="D9" s="88"/>
      <c r="E9" s="88"/>
      <c r="F9" s="88"/>
      <c r="G9" s="88"/>
      <c r="H9" s="266">
        <f t="shared" si="0"/>
        <v>0</v>
      </c>
      <c r="I9" s="268">
        <v>62949224659</v>
      </c>
      <c r="J9" s="88"/>
      <c r="K9" s="88"/>
      <c r="L9" s="88">
        <v>12191803660</v>
      </c>
      <c r="M9" s="88"/>
      <c r="N9" s="266">
        <f t="shared" si="1"/>
        <v>75141028319</v>
      </c>
      <c r="O9" s="267"/>
      <c r="P9" s="88"/>
      <c r="Q9" s="88"/>
      <c r="R9" s="88"/>
      <c r="S9" s="88"/>
      <c r="T9" s="266"/>
      <c r="U9" s="264">
        <v>432</v>
      </c>
      <c r="V9" s="256" t="s">
        <v>334</v>
      </c>
    </row>
    <row r="10" spans="1:22" s="282" customFormat="1" x14ac:dyDescent="0.25">
      <c r="A10" s="557"/>
      <c r="B10" s="560"/>
      <c r="C10" s="268"/>
      <c r="D10" s="319"/>
      <c r="E10" s="319"/>
      <c r="F10" s="319"/>
      <c r="G10" s="319"/>
      <c r="H10" s="316">
        <f t="shared" si="0"/>
        <v>0</v>
      </c>
      <c r="I10" s="268">
        <v>66517154114</v>
      </c>
      <c r="J10" s="319"/>
      <c r="K10" s="319"/>
      <c r="L10" s="319">
        <v>12924458943</v>
      </c>
      <c r="M10" s="319"/>
      <c r="N10" s="316">
        <f t="shared" si="1"/>
        <v>79441613057</v>
      </c>
      <c r="O10" s="290"/>
      <c r="P10" s="319"/>
      <c r="Q10" s="319"/>
      <c r="R10" s="319"/>
      <c r="S10" s="319"/>
      <c r="T10" s="316"/>
      <c r="U10" s="264">
        <v>490</v>
      </c>
      <c r="V10" s="286" t="s">
        <v>359</v>
      </c>
    </row>
    <row r="11" spans="1:22" x14ac:dyDescent="0.25">
      <c r="A11" s="557"/>
      <c r="B11" s="560"/>
      <c r="C11" s="265"/>
      <c r="D11" s="88"/>
      <c r="E11" s="88"/>
      <c r="F11" s="88"/>
      <c r="G11" s="88"/>
      <c r="H11" s="266">
        <f t="shared" si="0"/>
        <v>0</v>
      </c>
      <c r="I11" s="317">
        <v>11012988887</v>
      </c>
      <c r="J11" s="88"/>
      <c r="K11" s="88"/>
      <c r="L11" s="88"/>
      <c r="M11" s="88"/>
      <c r="N11" s="266">
        <f t="shared" si="1"/>
        <v>11012988887</v>
      </c>
      <c r="O11" s="267"/>
      <c r="P11" s="88"/>
      <c r="Q11" s="88"/>
      <c r="R11" s="88"/>
      <c r="S11" s="88"/>
      <c r="T11" s="266"/>
      <c r="U11" s="264">
        <v>443</v>
      </c>
      <c r="V11" s="286" t="s">
        <v>411</v>
      </c>
    </row>
    <row r="12" spans="1:22" x14ac:dyDescent="0.25">
      <c r="A12" s="557"/>
      <c r="B12" s="560"/>
      <c r="C12" s="265"/>
      <c r="D12" s="88"/>
      <c r="E12" s="88"/>
      <c r="F12" s="88"/>
      <c r="G12" s="88"/>
      <c r="H12" s="266">
        <f t="shared" si="0"/>
        <v>0</v>
      </c>
      <c r="I12" s="317">
        <v>-6199000000</v>
      </c>
      <c r="J12" s="88"/>
      <c r="K12" s="88"/>
      <c r="L12" s="88"/>
      <c r="M12" s="88"/>
      <c r="N12" s="266">
        <f t="shared" si="1"/>
        <v>-6199000000</v>
      </c>
      <c r="O12" s="267"/>
      <c r="P12" s="88"/>
      <c r="Q12" s="88"/>
      <c r="R12" s="88"/>
      <c r="S12" s="88"/>
      <c r="T12" s="266"/>
      <c r="U12" s="264">
        <v>657</v>
      </c>
      <c r="V12" s="286" t="s">
        <v>412</v>
      </c>
    </row>
    <row r="13" spans="1:22" x14ac:dyDescent="0.25">
      <c r="A13" s="557"/>
      <c r="B13" s="560"/>
      <c r="C13" s="269">
        <f t="shared" ref="C13:N13" si="2">SUM(C5:C12)</f>
        <v>479729000000</v>
      </c>
      <c r="D13" s="89">
        <f t="shared" si="2"/>
        <v>0</v>
      </c>
      <c r="E13" s="89">
        <f t="shared" si="2"/>
        <v>0</v>
      </c>
      <c r="F13" s="89">
        <f t="shared" si="2"/>
        <v>99600000000</v>
      </c>
      <c r="G13" s="89">
        <f t="shared" si="2"/>
        <v>0</v>
      </c>
      <c r="H13" s="270">
        <f t="shared" si="2"/>
        <v>579329000000</v>
      </c>
      <c r="I13" s="269">
        <f t="shared" si="2"/>
        <v>381104077175</v>
      </c>
      <c r="J13" s="89">
        <f t="shared" si="2"/>
        <v>0</v>
      </c>
      <c r="K13" s="89">
        <f t="shared" si="2"/>
        <v>0</v>
      </c>
      <c r="L13" s="89">
        <f t="shared" si="2"/>
        <v>73193352692</v>
      </c>
      <c r="M13" s="89">
        <f t="shared" si="2"/>
        <v>0</v>
      </c>
      <c r="N13" s="270">
        <f t="shared" si="2"/>
        <v>454297429867</v>
      </c>
      <c r="O13" s="271">
        <f t="shared" ref="O13:T13" si="3">C13-I13</f>
        <v>98624922825</v>
      </c>
      <c r="P13" s="89">
        <f t="shared" si="3"/>
        <v>0</v>
      </c>
      <c r="Q13" s="89">
        <f t="shared" si="3"/>
        <v>0</v>
      </c>
      <c r="R13" s="89">
        <f t="shared" si="3"/>
        <v>26406647308</v>
      </c>
      <c r="S13" s="89">
        <f t="shared" si="3"/>
        <v>0</v>
      </c>
      <c r="T13" s="270">
        <f t="shared" si="3"/>
        <v>125031570133</v>
      </c>
    </row>
    <row r="14" spans="1:22" ht="20.25" customHeight="1" x14ac:dyDescent="0.25">
      <c r="A14" s="557"/>
      <c r="B14" s="560" t="s">
        <v>188</v>
      </c>
      <c r="C14" s="261"/>
      <c r="D14" s="88">
        <v>170000000000</v>
      </c>
      <c r="E14" s="88"/>
      <c r="F14" s="88"/>
      <c r="G14" s="88"/>
      <c r="H14" s="266">
        <f>SUM(C14:G14)</f>
        <v>170000000000</v>
      </c>
      <c r="I14" s="261"/>
      <c r="J14" s="88">
        <v>22394745213</v>
      </c>
      <c r="K14" s="88"/>
      <c r="L14" s="88"/>
      <c r="M14" s="88"/>
      <c r="N14" s="266">
        <f>SUM(I14:M14)</f>
        <v>22394745213</v>
      </c>
      <c r="O14" s="267"/>
      <c r="P14" s="88"/>
      <c r="Q14" s="88"/>
      <c r="R14" s="88"/>
      <c r="S14" s="88"/>
      <c r="T14" s="266">
        <f>SUM(O14:S14)</f>
        <v>0</v>
      </c>
      <c r="U14" s="264">
        <v>225</v>
      </c>
      <c r="V14" s="256" t="s">
        <v>210</v>
      </c>
    </row>
    <row r="15" spans="1:22" x14ac:dyDescent="0.25">
      <c r="A15" s="557"/>
      <c r="B15" s="560"/>
      <c r="C15" s="265"/>
      <c r="D15" s="88"/>
      <c r="E15" s="88"/>
      <c r="F15" s="88"/>
      <c r="G15" s="88"/>
      <c r="H15" s="266">
        <f t="shared" ref="H15:H21" si="4">SUM(C15:G15)</f>
        <v>0</v>
      </c>
      <c r="I15" s="265"/>
      <c r="J15" s="88">
        <v>23519419652</v>
      </c>
      <c r="K15" s="88"/>
      <c r="L15" s="88"/>
      <c r="M15" s="88"/>
      <c r="N15" s="266">
        <f t="shared" ref="N15:N21" si="5">SUM(I15:M15)</f>
        <v>23519419652</v>
      </c>
      <c r="O15" s="267"/>
      <c r="P15" s="88"/>
      <c r="Q15" s="88"/>
      <c r="R15" s="88"/>
      <c r="S15" s="88"/>
      <c r="T15" s="266">
        <f t="shared" ref="T15:T21" si="6">SUM(O15:S15)</f>
        <v>0</v>
      </c>
      <c r="U15" s="264">
        <v>295</v>
      </c>
      <c r="V15" s="256" t="s">
        <v>270</v>
      </c>
    </row>
    <row r="16" spans="1:22" x14ac:dyDescent="0.25">
      <c r="A16" s="557"/>
      <c r="B16" s="560"/>
      <c r="C16" s="265"/>
      <c r="D16" s="88"/>
      <c r="E16" s="88"/>
      <c r="F16" s="88"/>
      <c r="G16" s="88"/>
      <c r="H16" s="266">
        <f t="shared" si="4"/>
        <v>0</v>
      </c>
      <c r="I16" s="265"/>
      <c r="J16" s="88">
        <v>29560225271</v>
      </c>
      <c r="K16" s="88"/>
      <c r="L16" s="88"/>
      <c r="M16" s="88"/>
      <c r="N16" s="266">
        <f t="shared" si="5"/>
        <v>29560225271</v>
      </c>
      <c r="O16" s="267"/>
      <c r="P16" s="88"/>
      <c r="Q16" s="88"/>
      <c r="R16" s="88"/>
      <c r="S16" s="88"/>
      <c r="T16" s="266">
        <f t="shared" si="6"/>
        <v>0</v>
      </c>
      <c r="U16" s="264">
        <v>340</v>
      </c>
      <c r="V16" s="256" t="s">
        <v>291</v>
      </c>
    </row>
    <row r="17" spans="1:22" x14ac:dyDescent="0.25">
      <c r="A17" s="557"/>
      <c r="B17" s="560"/>
      <c r="C17" s="265"/>
      <c r="D17" s="88"/>
      <c r="E17" s="88"/>
      <c r="F17" s="88"/>
      <c r="G17" s="88"/>
      <c r="H17" s="266">
        <f t="shared" si="4"/>
        <v>0</v>
      </c>
      <c r="I17" s="265"/>
      <c r="J17" s="88">
        <v>25122452852</v>
      </c>
      <c r="K17" s="88"/>
      <c r="L17" s="88"/>
      <c r="M17" s="88"/>
      <c r="N17" s="266">
        <f t="shared" si="5"/>
        <v>25122452852</v>
      </c>
      <c r="O17" s="267"/>
      <c r="P17" s="88"/>
      <c r="Q17" s="88"/>
      <c r="R17" s="88"/>
      <c r="S17" s="88"/>
      <c r="T17" s="266">
        <f t="shared" si="6"/>
        <v>0</v>
      </c>
      <c r="U17" s="264">
        <v>388</v>
      </c>
      <c r="V17" s="256" t="s">
        <v>317</v>
      </c>
    </row>
    <row r="18" spans="1:22" x14ac:dyDescent="0.25">
      <c r="A18" s="557"/>
      <c r="B18" s="560"/>
      <c r="C18" s="265"/>
      <c r="D18" s="88"/>
      <c r="E18" s="88"/>
      <c r="F18" s="88"/>
      <c r="G18" s="88"/>
      <c r="H18" s="266">
        <f t="shared" si="4"/>
        <v>0</v>
      </c>
      <c r="I18" s="265"/>
      <c r="J18" s="88">
        <v>25822249197</v>
      </c>
      <c r="K18" s="88"/>
      <c r="L18" s="88"/>
      <c r="M18" s="88"/>
      <c r="N18" s="266">
        <f t="shared" si="5"/>
        <v>25822249197</v>
      </c>
      <c r="O18" s="267"/>
      <c r="P18" s="88"/>
      <c r="Q18" s="88"/>
      <c r="R18" s="88"/>
      <c r="S18" s="88"/>
      <c r="T18" s="266">
        <f t="shared" si="6"/>
        <v>0</v>
      </c>
      <c r="U18" s="264">
        <v>430</v>
      </c>
      <c r="V18" s="256" t="s">
        <v>334</v>
      </c>
    </row>
    <row r="19" spans="1:22" x14ac:dyDescent="0.25">
      <c r="A19" s="557"/>
      <c r="B19" s="560"/>
      <c r="C19" s="265"/>
      <c r="D19" s="88"/>
      <c r="E19" s="88"/>
      <c r="F19" s="88"/>
      <c r="G19" s="88"/>
      <c r="H19" s="266">
        <f t="shared" si="4"/>
        <v>0</v>
      </c>
      <c r="I19" s="265"/>
      <c r="J19" s="319">
        <v>26400429476</v>
      </c>
      <c r="K19" s="88"/>
      <c r="L19" s="88"/>
      <c r="M19" s="88"/>
      <c r="N19" s="266">
        <f t="shared" si="5"/>
        <v>26400429476</v>
      </c>
      <c r="O19" s="267"/>
      <c r="P19" s="88"/>
      <c r="Q19" s="88"/>
      <c r="R19" s="88"/>
      <c r="S19" s="88"/>
      <c r="T19" s="266">
        <f t="shared" si="6"/>
        <v>0</v>
      </c>
      <c r="U19" s="264">
        <v>478</v>
      </c>
      <c r="V19" s="286" t="s">
        <v>359</v>
      </c>
    </row>
    <row r="20" spans="1:22" x14ac:dyDescent="0.25">
      <c r="A20" s="557"/>
      <c r="B20" s="560"/>
      <c r="C20" s="265"/>
      <c r="D20" s="88"/>
      <c r="E20" s="88"/>
      <c r="F20" s="88"/>
      <c r="G20" s="88"/>
      <c r="H20" s="266">
        <f t="shared" si="4"/>
        <v>0</v>
      </c>
      <c r="I20" s="265"/>
      <c r="J20" s="317">
        <v>3643150000</v>
      </c>
      <c r="K20" s="88"/>
      <c r="L20" s="88"/>
      <c r="M20" s="88"/>
      <c r="N20" s="266">
        <f t="shared" si="5"/>
        <v>3643150000</v>
      </c>
      <c r="O20" s="267"/>
      <c r="P20" s="88"/>
      <c r="Q20" s="88"/>
      <c r="R20" s="88"/>
      <c r="S20" s="88"/>
      <c r="T20" s="266">
        <f t="shared" si="6"/>
        <v>0</v>
      </c>
      <c r="U20" s="264">
        <v>460</v>
      </c>
      <c r="V20" s="256" t="s">
        <v>376</v>
      </c>
    </row>
    <row r="21" spans="1:22" x14ac:dyDescent="0.25">
      <c r="A21" s="557"/>
      <c r="B21" s="560"/>
      <c r="C21" s="265"/>
      <c r="D21" s="88"/>
      <c r="E21" s="88"/>
      <c r="F21" s="88"/>
      <c r="G21" s="88"/>
      <c r="H21" s="266">
        <f t="shared" si="4"/>
        <v>0</v>
      </c>
      <c r="I21" s="265"/>
      <c r="J21" s="88"/>
      <c r="K21" s="88"/>
      <c r="L21" s="88"/>
      <c r="M21" s="88"/>
      <c r="N21" s="266">
        <f t="shared" si="5"/>
        <v>0</v>
      </c>
      <c r="O21" s="267"/>
      <c r="P21" s="88"/>
      <c r="Q21" s="88"/>
      <c r="R21" s="88"/>
      <c r="S21" s="88"/>
      <c r="T21" s="266">
        <f t="shared" si="6"/>
        <v>0</v>
      </c>
    </row>
    <row r="22" spans="1:22" x14ac:dyDescent="0.25">
      <c r="A22" s="557"/>
      <c r="B22" s="560"/>
      <c r="C22" s="269">
        <f t="shared" ref="C22:N22" si="7">SUM(C14:C21)</f>
        <v>0</v>
      </c>
      <c r="D22" s="89">
        <f t="shared" si="7"/>
        <v>170000000000</v>
      </c>
      <c r="E22" s="89">
        <f t="shared" si="7"/>
        <v>0</v>
      </c>
      <c r="F22" s="89">
        <f t="shared" si="7"/>
        <v>0</v>
      </c>
      <c r="G22" s="89">
        <f t="shared" si="7"/>
        <v>0</v>
      </c>
      <c r="H22" s="270">
        <f t="shared" si="7"/>
        <v>170000000000</v>
      </c>
      <c r="I22" s="269">
        <f t="shared" si="7"/>
        <v>0</v>
      </c>
      <c r="J22" s="89">
        <f t="shared" si="7"/>
        <v>156462671661</v>
      </c>
      <c r="K22" s="89">
        <f t="shared" si="7"/>
        <v>0</v>
      </c>
      <c r="L22" s="89">
        <f t="shared" si="7"/>
        <v>0</v>
      </c>
      <c r="M22" s="89">
        <f t="shared" si="7"/>
        <v>0</v>
      </c>
      <c r="N22" s="270">
        <f t="shared" si="7"/>
        <v>156462671661</v>
      </c>
      <c r="O22" s="271">
        <f t="shared" ref="O22:T22" si="8">C22-I22</f>
        <v>0</v>
      </c>
      <c r="P22" s="89">
        <f t="shared" si="8"/>
        <v>13537328339</v>
      </c>
      <c r="Q22" s="89">
        <f t="shared" si="8"/>
        <v>0</v>
      </c>
      <c r="R22" s="89">
        <f t="shared" si="8"/>
        <v>0</v>
      </c>
      <c r="S22" s="89">
        <f t="shared" si="8"/>
        <v>0</v>
      </c>
      <c r="T22" s="270">
        <f t="shared" si="8"/>
        <v>13537328339</v>
      </c>
    </row>
    <row r="23" spans="1:22" ht="20.25" customHeight="1" x14ac:dyDescent="0.25">
      <c r="A23" s="557"/>
      <c r="B23" s="561" t="s">
        <v>394</v>
      </c>
      <c r="C23" s="88"/>
      <c r="D23" s="88"/>
      <c r="E23" s="88"/>
      <c r="F23" s="88"/>
      <c r="G23" s="88"/>
      <c r="H23" s="266">
        <f t="shared" ref="H23:H29" si="9">SUM(C23:G23)</f>
        <v>0</v>
      </c>
      <c r="I23" s="265">
        <v>225458100</v>
      </c>
      <c r="J23" s="88"/>
      <c r="K23" s="88"/>
      <c r="L23" s="88">
        <v>36331800</v>
      </c>
      <c r="M23" s="88"/>
      <c r="N23" s="266">
        <f t="shared" ref="N23:N29" si="10">SUM(I23:M23)</f>
        <v>261789900</v>
      </c>
      <c r="O23" s="267"/>
      <c r="P23" s="88"/>
      <c r="Q23" s="88"/>
      <c r="R23" s="88"/>
      <c r="S23" s="88"/>
      <c r="T23" s="266">
        <f t="shared" ref="T23:T29" si="11">SUM(O23:S23)</f>
        <v>0</v>
      </c>
      <c r="U23" s="264">
        <v>226</v>
      </c>
      <c r="V23" s="256" t="s">
        <v>209</v>
      </c>
    </row>
    <row r="24" spans="1:22" x14ac:dyDescent="0.25">
      <c r="A24" s="557"/>
      <c r="B24" s="561"/>
      <c r="C24" s="265"/>
      <c r="D24" s="88"/>
      <c r="E24" s="88"/>
      <c r="F24" s="88"/>
      <c r="G24" s="88"/>
      <c r="H24" s="266">
        <f t="shared" si="9"/>
        <v>0</v>
      </c>
      <c r="I24" s="265">
        <v>161201600</v>
      </c>
      <c r="J24" s="88"/>
      <c r="K24" s="88"/>
      <c r="L24" s="88">
        <v>24459900</v>
      </c>
      <c r="M24" s="88"/>
      <c r="N24" s="266">
        <f t="shared" si="10"/>
        <v>185661500</v>
      </c>
      <c r="O24" s="267"/>
      <c r="P24" s="88"/>
      <c r="Q24" s="88"/>
      <c r="R24" s="88"/>
      <c r="S24" s="88"/>
      <c r="T24" s="266">
        <f t="shared" si="11"/>
        <v>0</v>
      </c>
      <c r="U24" s="264">
        <v>295</v>
      </c>
      <c r="V24" s="256" t="s">
        <v>270</v>
      </c>
    </row>
    <row r="25" spans="1:22" x14ac:dyDescent="0.25">
      <c r="A25" s="557"/>
      <c r="B25" s="561"/>
      <c r="C25" s="265"/>
      <c r="D25" s="88"/>
      <c r="E25" s="88"/>
      <c r="F25" s="88"/>
      <c r="G25" s="88"/>
      <c r="H25" s="266">
        <f t="shared" si="9"/>
        <v>0</v>
      </c>
      <c r="I25" s="265">
        <v>161201600</v>
      </c>
      <c r="J25" s="88"/>
      <c r="K25" s="88"/>
      <c r="L25" s="88">
        <v>24459900</v>
      </c>
      <c r="M25" s="88"/>
      <c r="N25" s="266">
        <f t="shared" si="10"/>
        <v>185661500</v>
      </c>
      <c r="O25" s="267"/>
      <c r="P25" s="88"/>
      <c r="Q25" s="88"/>
      <c r="R25" s="88"/>
      <c r="S25" s="88"/>
      <c r="T25" s="266">
        <f t="shared" si="11"/>
        <v>0</v>
      </c>
      <c r="U25" s="264">
        <v>343</v>
      </c>
      <c r="V25" s="256" t="s">
        <v>291</v>
      </c>
    </row>
    <row r="26" spans="1:22" x14ac:dyDescent="0.25">
      <c r="A26" s="557"/>
      <c r="B26" s="561"/>
      <c r="C26" s="265"/>
      <c r="D26" s="88"/>
      <c r="E26" s="88"/>
      <c r="F26" s="88"/>
      <c r="G26" s="88"/>
      <c r="H26" s="266">
        <f t="shared" si="9"/>
        <v>0</v>
      </c>
      <c r="I26" s="265">
        <v>161201600</v>
      </c>
      <c r="J26" s="88"/>
      <c r="K26" s="88"/>
      <c r="L26" s="88">
        <v>24459900</v>
      </c>
      <c r="M26" s="88"/>
      <c r="N26" s="266">
        <f t="shared" si="10"/>
        <v>185661500</v>
      </c>
      <c r="O26" s="267"/>
      <c r="P26" s="88"/>
      <c r="Q26" s="88"/>
      <c r="R26" s="88"/>
      <c r="S26" s="88"/>
      <c r="T26" s="266">
        <f t="shared" si="11"/>
        <v>0</v>
      </c>
      <c r="U26" s="264">
        <v>389</v>
      </c>
      <c r="V26" s="256" t="s">
        <v>317</v>
      </c>
    </row>
    <row r="27" spans="1:22" x14ac:dyDescent="0.25">
      <c r="A27" s="557"/>
      <c r="B27" s="561"/>
      <c r="C27" s="265"/>
      <c r="D27" s="88"/>
      <c r="E27" s="88"/>
      <c r="F27" s="88"/>
      <c r="G27" s="88"/>
      <c r="H27" s="266">
        <f t="shared" si="9"/>
        <v>0</v>
      </c>
      <c r="I27" s="265">
        <v>161201600</v>
      </c>
      <c r="J27" s="88"/>
      <c r="K27" s="88"/>
      <c r="L27" s="88">
        <v>24459900</v>
      </c>
      <c r="M27" s="88"/>
      <c r="N27" s="266">
        <f t="shared" si="10"/>
        <v>185661500</v>
      </c>
      <c r="O27" s="267"/>
      <c r="P27" s="88"/>
      <c r="Q27" s="88"/>
      <c r="R27" s="88"/>
      <c r="S27" s="88"/>
      <c r="T27" s="266">
        <f t="shared" si="11"/>
        <v>0</v>
      </c>
      <c r="U27" s="264">
        <v>429</v>
      </c>
      <c r="V27" s="256" t="s">
        <v>334</v>
      </c>
    </row>
    <row r="28" spans="1:22" s="282" customFormat="1" x14ac:dyDescent="0.25">
      <c r="A28" s="557"/>
      <c r="B28" s="561"/>
      <c r="C28" s="268"/>
      <c r="D28" s="319"/>
      <c r="E28" s="319"/>
      <c r="F28" s="319"/>
      <c r="G28" s="319"/>
      <c r="H28" s="316">
        <f t="shared" si="9"/>
        <v>0</v>
      </c>
      <c r="I28" s="268">
        <v>161201600</v>
      </c>
      <c r="J28" s="319"/>
      <c r="K28" s="319"/>
      <c r="L28" s="319">
        <v>24459900</v>
      </c>
      <c r="M28" s="319"/>
      <c r="N28" s="316">
        <f t="shared" si="10"/>
        <v>185661500</v>
      </c>
      <c r="O28" s="290"/>
      <c r="P28" s="319"/>
      <c r="Q28" s="319"/>
      <c r="R28" s="319"/>
      <c r="S28" s="319"/>
      <c r="T28" s="316">
        <f t="shared" si="11"/>
        <v>0</v>
      </c>
      <c r="U28" s="264">
        <v>482</v>
      </c>
      <c r="V28" s="286" t="s">
        <v>359</v>
      </c>
    </row>
    <row r="29" spans="1:22" x14ac:dyDescent="0.25">
      <c r="A29" s="557"/>
      <c r="B29" s="561"/>
      <c r="C29" s="265"/>
      <c r="D29" s="88"/>
      <c r="E29" s="88"/>
      <c r="F29" s="88"/>
      <c r="G29" s="88"/>
      <c r="H29" s="266">
        <f t="shared" si="9"/>
        <v>0</v>
      </c>
      <c r="I29" s="265"/>
      <c r="J29" s="88"/>
      <c r="K29" s="88"/>
      <c r="L29" s="88"/>
      <c r="M29" s="88"/>
      <c r="N29" s="266">
        <f t="shared" si="10"/>
        <v>0</v>
      </c>
      <c r="O29" s="267"/>
      <c r="P29" s="88"/>
      <c r="Q29" s="88"/>
      <c r="R29" s="88"/>
      <c r="S29" s="88"/>
      <c r="T29" s="266">
        <f t="shared" si="11"/>
        <v>0</v>
      </c>
    </row>
    <row r="30" spans="1:22" x14ac:dyDescent="0.25">
      <c r="A30" s="557"/>
      <c r="B30" s="562"/>
      <c r="C30" s="269">
        <f t="shared" ref="C30:N30" si="12">SUM(C23:C29)</f>
        <v>0</v>
      </c>
      <c r="D30" s="269">
        <f t="shared" si="12"/>
        <v>0</v>
      </c>
      <c r="E30" s="269">
        <f t="shared" si="12"/>
        <v>0</v>
      </c>
      <c r="F30" s="269">
        <f t="shared" si="12"/>
        <v>0</v>
      </c>
      <c r="G30" s="269">
        <f t="shared" si="12"/>
        <v>0</v>
      </c>
      <c r="H30" s="269">
        <f t="shared" si="12"/>
        <v>0</v>
      </c>
      <c r="I30" s="269">
        <f t="shared" si="12"/>
        <v>1031466100</v>
      </c>
      <c r="J30" s="269">
        <f t="shared" si="12"/>
        <v>0</v>
      </c>
      <c r="K30" s="269">
        <f t="shared" si="12"/>
        <v>0</v>
      </c>
      <c r="L30" s="269">
        <f t="shared" si="12"/>
        <v>158631300</v>
      </c>
      <c r="M30" s="269">
        <f t="shared" si="12"/>
        <v>0</v>
      </c>
      <c r="N30" s="269">
        <f t="shared" si="12"/>
        <v>1190097400</v>
      </c>
      <c r="O30" s="271">
        <f t="shared" ref="O30:T30" si="13">C30-I30</f>
        <v>-1031466100</v>
      </c>
      <c r="P30" s="89">
        <f t="shared" si="13"/>
        <v>0</v>
      </c>
      <c r="Q30" s="89">
        <f t="shared" si="13"/>
        <v>0</v>
      </c>
      <c r="R30" s="89">
        <f t="shared" si="13"/>
        <v>-158631300</v>
      </c>
      <c r="S30" s="89">
        <f t="shared" si="13"/>
        <v>0</v>
      </c>
      <c r="T30" s="270">
        <f t="shared" si="13"/>
        <v>-1190097400</v>
      </c>
    </row>
    <row r="31" spans="1:22" ht="28.5" customHeight="1" x14ac:dyDescent="0.25">
      <c r="A31" s="557"/>
      <c r="B31" s="318" t="s">
        <v>190</v>
      </c>
      <c r="C31" s="317">
        <f t="shared" ref="C31:T31" si="14">SUM(C30,C22,C13)</f>
        <v>479729000000</v>
      </c>
      <c r="D31" s="90">
        <f t="shared" si="14"/>
        <v>170000000000</v>
      </c>
      <c r="E31" s="90">
        <f t="shared" si="14"/>
        <v>0</v>
      </c>
      <c r="F31" s="90">
        <f t="shared" si="14"/>
        <v>99600000000</v>
      </c>
      <c r="G31" s="90">
        <f t="shared" si="14"/>
        <v>0</v>
      </c>
      <c r="H31" s="318">
        <f t="shared" si="14"/>
        <v>749329000000</v>
      </c>
      <c r="I31" s="317">
        <f t="shared" si="14"/>
        <v>382135543275</v>
      </c>
      <c r="J31" s="90">
        <f t="shared" si="14"/>
        <v>156462671661</v>
      </c>
      <c r="K31" s="90">
        <f t="shared" si="14"/>
        <v>0</v>
      </c>
      <c r="L31" s="90">
        <f t="shared" si="14"/>
        <v>73351983992</v>
      </c>
      <c r="M31" s="90">
        <f t="shared" si="14"/>
        <v>0</v>
      </c>
      <c r="N31" s="318">
        <f t="shared" si="14"/>
        <v>611950198928</v>
      </c>
      <c r="O31" s="272">
        <f t="shared" si="14"/>
        <v>97593456725</v>
      </c>
      <c r="P31" s="90">
        <f t="shared" si="14"/>
        <v>13537328339</v>
      </c>
      <c r="Q31" s="90">
        <f t="shared" si="14"/>
        <v>0</v>
      </c>
      <c r="R31" s="90">
        <f t="shared" si="14"/>
        <v>26248016008</v>
      </c>
      <c r="S31" s="90">
        <f t="shared" si="14"/>
        <v>0</v>
      </c>
      <c r="T31" s="318">
        <f t="shared" si="14"/>
        <v>137378801072</v>
      </c>
    </row>
    <row r="32" spans="1:22" x14ac:dyDescent="0.25">
      <c r="A32" s="557"/>
      <c r="B32" s="563" t="s">
        <v>184</v>
      </c>
      <c r="C32" s="265"/>
      <c r="D32" s="88"/>
      <c r="E32" s="88"/>
      <c r="F32" s="88"/>
      <c r="G32" s="88"/>
      <c r="H32" s="262">
        <f t="shared" ref="H32" si="15">SUM(C32:G32)</f>
        <v>0</v>
      </c>
      <c r="I32" s="265"/>
      <c r="J32" s="88"/>
      <c r="K32" s="88"/>
      <c r="L32" s="88">
        <v>1272000000</v>
      </c>
      <c r="M32" s="88"/>
      <c r="N32" s="262">
        <f t="shared" ref="N32:N85" si="16">SUM(I32:M32)</f>
        <v>1272000000</v>
      </c>
      <c r="O32" s="267"/>
      <c r="P32" s="88"/>
      <c r="Q32" s="88"/>
      <c r="R32" s="88"/>
      <c r="S32" s="88"/>
      <c r="T32" s="262">
        <f t="shared" ref="T32:T85" si="17">SUM(O32:S32)</f>
        <v>0</v>
      </c>
      <c r="U32" s="264">
        <v>92</v>
      </c>
      <c r="V32" s="256" t="s">
        <v>329</v>
      </c>
    </row>
    <row r="33" spans="1:22" x14ac:dyDescent="0.25">
      <c r="A33" s="557"/>
      <c r="B33" s="564"/>
      <c r="C33" s="265"/>
      <c r="D33" s="88"/>
      <c r="E33" s="88"/>
      <c r="F33" s="88"/>
      <c r="G33" s="88"/>
      <c r="H33" s="262">
        <f>SUM(C33:G33)</f>
        <v>0</v>
      </c>
      <c r="I33" s="265"/>
      <c r="J33" s="160">
        <v>652237263</v>
      </c>
      <c r="K33" s="88"/>
      <c r="L33" s="88"/>
      <c r="M33" s="88"/>
      <c r="N33" s="262">
        <f t="shared" si="16"/>
        <v>652237263</v>
      </c>
      <c r="O33" s="267"/>
      <c r="P33" s="88"/>
      <c r="Q33" s="88"/>
      <c r="R33" s="88"/>
      <c r="S33" s="88"/>
      <c r="T33" s="262">
        <f t="shared" si="17"/>
        <v>0</v>
      </c>
      <c r="U33" s="264">
        <v>95</v>
      </c>
      <c r="V33" s="273" t="s">
        <v>321</v>
      </c>
    </row>
    <row r="34" spans="1:22" x14ac:dyDescent="0.25">
      <c r="A34" s="557"/>
      <c r="B34" s="564"/>
      <c r="C34" s="261">
        <v>48090000000</v>
      </c>
      <c r="D34" s="142">
        <v>2000000000</v>
      </c>
      <c r="E34" s="142"/>
      <c r="F34" s="142">
        <v>183409000000</v>
      </c>
      <c r="G34" s="142">
        <v>13588000000</v>
      </c>
      <c r="H34" s="262">
        <f>SUM(C34:G34)</f>
        <v>247087000000</v>
      </c>
      <c r="I34" s="261"/>
      <c r="J34" s="142"/>
      <c r="K34" s="142"/>
      <c r="L34" s="284">
        <v>8604000000</v>
      </c>
      <c r="M34" s="142"/>
      <c r="N34" s="262">
        <f t="shared" si="16"/>
        <v>8604000000</v>
      </c>
      <c r="O34" s="263"/>
      <c r="P34" s="142"/>
      <c r="Q34" s="142"/>
      <c r="R34" s="142"/>
      <c r="S34" s="142"/>
      <c r="T34" s="262">
        <f t="shared" si="17"/>
        <v>0</v>
      </c>
      <c r="U34" s="264">
        <v>96</v>
      </c>
      <c r="V34" s="256" t="s">
        <v>217</v>
      </c>
    </row>
    <row r="35" spans="1:22" x14ac:dyDescent="0.25">
      <c r="A35" s="557"/>
      <c r="B35" s="564"/>
      <c r="C35" s="265"/>
      <c r="D35" s="88"/>
      <c r="E35" s="88"/>
      <c r="F35" s="88"/>
      <c r="G35" s="88"/>
      <c r="H35" s="262">
        <f t="shared" ref="H35:H289" si="18">SUM(C35:G35)</f>
        <v>0</v>
      </c>
      <c r="I35" s="265"/>
      <c r="J35" s="88"/>
      <c r="K35" s="88"/>
      <c r="L35" s="160">
        <v>3859500000</v>
      </c>
      <c r="M35" s="88"/>
      <c r="N35" s="262">
        <f t="shared" si="16"/>
        <v>3859500000</v>
      </c>
      <c r="O35" s="267"/>
      <c r="P35" s="88"/>
      <c r="Q35" s="88"/>
      <c r="R35" s="88"/>
      <c r="S35" s="88"/>
      <c r="T35" s="262">
        <f t="shared" si="17"/>
        <v>0</v>
      </c>
      <c r="U35" s="264">
        <v>97</v>
      </c>
      <c r="V35" s="256" t="s">
        <v>218</v>
      </c>
    </row>
    <row r="36" spans="1:22" ht="24" customHeight="1" x14ac:dyDescent="0.25">
      <c r="A36" s="557"/>
      <c r="B36" s="564"/>
      <c r="C36" s="265"/>
      <c r="D36" s="88"/>
      <c r="E36" s="88"/>
      <c r="F36" s="88"/>
      <c r="G36" s="88"/>
      <c r="H36" s="262">
        <f t="shared" si="18"/>
        <v>0</v>
      </c>
      <c r="I36" s="265"/>
      <c r="J36" s="88"/>
      <c r="K36" s="88"/>
      <c r="L36" s="160">
        <v>474300000</v>
      </c>
      <c r="M36" s="88"/>
      <c r="N36" s="262">
        <f t="shared" si="16"/>
        <v>474300000</v>
      </c>
      <c r="O36" s="267"/>
      <c r="P36" s="88"/>
      <c r="Q36" s="88"/>
      <c r="R36" s="88"/>
      <c r="S36" s="88"/>
      <c r="T36" s="262">
        <f t="shared" si="17"/>
        <v>0</v>
      </c>
      <c r="U36" s="264">
        <v>98</v>
      </c>
      <c r="V36" s="256" t="s">
        <v>219</v>
      </c>
    </row>
    <row r="37" spans="1:22" x14ac:dyDescent="0.25">
      <c r="A37" s="557"/>
      <c r="B37" s="564"/>
      <c r="C37" s="265"/>
      <c r="D37" s="88"/>
      <c r="E37" s="88"/>
      <c r="F37" s="88"/>
      <c r="G37" s="88"/>
      <c r="H37" s="262">
        <f t="shared" si="18"/>
        <v>0</v>
      </c>
      <c r="I37" s="265"/>
      <c r="J37" s="88"/>
      <c r="K37" s="88"/>
      <c r="L37" s="88">
        <v>3133000000</v>
      </c>
      <c r="M37" s="88"/>
      <c r="N37" s="262">
        <f t="shared" si="16"/>
        <v>3133000000</v>
      </c>
      <c r="O37" s="267"/>
      <c r="P37" s="88"/>
      <c r="Q37" s="88"/>
      <c r="R37" s="88"/>
      <c r="S37" s="88"/>
      <c r="T37" s="262">
        <f t="shared" si="17"/>
        <v>0</v>
      </c>
      <c r="U37" s="264">
        <v>116</v>
      </c>
      <c r="V37" s="256" t="s">
        <v>328</v>
      </c>
    </row>
    <row r="38" spans="1:22" ht="24" customHeight="1" x14ac:dyDescent="0.25">
      <c r="A38" s="557"/>
      <c r="B38" s="564"/>
      <c r="C38" s="265"/>
      <c r="D38" s="88"/>
      <c r="E38" s="88"/>
      <c r="F38" s="88"/>
      <c r="G38" s="88"/>
      <c r="H38" s="262">
        <f t="shared" si="18"/>
        <v>0</v>
      </c>
      <c r="I38" s="265"/>
      <c r="J38" s="88"/>
      <c r="K38" s="88"/>
      <c r="L38" s="160">
        <v>471240000</v>
      </c>
      <c r="M38" s="88"/>
      <c r="N38" s="262">
        <f t="shared" si="16"/>
        <v>471240000</v>
      </c>
      <c r="O38" s="267"/>
      <c r="P38" s="88"/>
      <c r="Q38" s="88"/>
      <c r="R38" s="88"/>
      <c r="S38" s="88"/>
      <c r="T38" s="262">
        <f t="shared" si="17"/>
        <v>0</v>
      </c>
      <c r="U38" s="264">
        <v>99</v>
      </c>
      <c r="V38" s="256" t="s">
        <v>220</v>
      </c>
    </row>
    <row r="39" spans="1:22" x14ac:dyDescent="0.25">
      <c r="A39" s="557"/>
      <c r="B39" s="564"/>
      <c r="C39" s="265"/>
      <c r="D39" s="88"/>
      <c r="E39" s="88"/>
      <c r="F39" s="88"/>
      <c r="G39" s="88"/>
      <c r="H39" s="262">
        <f t="shared" si="18"/>
        <v>0</v>
      </c>
      <c r="I39" s="265"/>
      <c r="J39" s="88"/>
      <c r="K39" s="88"/>
      <c r="L39" s="160">
        <v>43589000</v>
      </c>
      <c r="M39" s="88"/>
      <c r="N39" s="262">
        <f t="shared" si="16"/>
        <v>43589000</v>
      </c>
      <c r="O39" s="267"/>
      <c r="P39" s="88"/>
      <c r="Q39" s="88"/>
      <c r="R39" s="88"/>
      <c r="S39" s="88"/>
      <c r="T39" s="262">
        <f t="shared" si="17"/>
        <v>0</v>
      </c>
      <c r="U39" s="264">
        <v>137</v>
      </c>
      <c r="V39" s="256" t="s">
        <v>221</v>
      </c>
    </row>
    <row r="40" spans="1:22" x14ac:dyDescent="0.25">
      <c r="A40" s="557"/>
      <c r="B40" s="564"/>
      <c r="C40" s="265"/>
      <c r="D40" s="88"/>
      <c r="E40" s="88"/>
      <c r="F40" s="88"/>
      <c r="G40" s="88"/>
      <c r="H40" s="262">
        <f t="shared" si="18"/>
        <v>0</v>
      </c>
      <c r="I40" s="265"/>
      <c r="J40" s="88"/>
      <c r="K40" s="88"/>
      <c r="L40" s="160">
        <v>477360000</v>
      </c>
      <c r="M40" s="88"/>
      <c r="N40" s="262">
        <f t="shared" si="16"/>
        <v>477360000</v>
      </c>
      <c r="O40" s="267"/>
      <c r="P40" s="88"/>
      <c r="Q40" s="88"/>
      <c r="R40" s="88"/>
      <c r="S40" s="88"/>
      <c r="T40" s="262">
        <f t="shared" si="17"/>
        <v>0</v>
      </c>
      <c r="U40" s="264">
        <v>139</v>
      </c>
      <c r="V40" s="256" t="s">
        <v>222</v>
      </c>
    </row>
    <row r="41" spans="1:22" x14ac:dyDescent="0.25">
      <c r="A41" s="557"/>
      <c r="B41" s="564"/>
      <c r="C41" s="265"/>
      <c r="D41" s="88"/>
      <c r="E41" s="88"/>
      <c r="F41" s="88"/>
      <c r="G41" s="88"/>
      <c r="H41" s="262">
        <f t="shared" si="18"/>
        <v>0</v>
      </c>
      <c r="I41" s="265"/>
      <c r="J41" s="88"/>
      <c r="K41" s="88"/>
      <c r="L41" s="160">
        <v>25009500000</v>
      </c>
      <c r="M41" s="88"/>
      <c r="N41" s="262">
        <f t="shared" si="16"/>
        <v>25009500000</v>
      </c>
      <c r="O41" s="267"/>
      <c r="P41" s="88"/>
      <c r="Q41" s="88"/>
      <c r="R41" s="88"/>
      <c r="S41" s="88"/>
      <c r="T41" s="262">
        <f t="shared" si="17"/>
        <v>0</v>
      </c>
      <c r="U41" s="264">
        <v>141</v>
      </c>
      <c r="V41" s="256" t="s">
        <v>223</v>
      </c>
    </row>
    <row r="42" spans="1:22" x14ac:dyDescent="0.25">
      <c r="A42" s="557"/>
      <c r="B42" s="564"/>
      <c r="C42" s="265"/>
      <c r="D42" s="88"/>
      <c r="E42" s="88"/>
      <c r="F42" s="88"/>
      <c r="G42" s="88"/>
      <c r="H42" s="262">
        <f t="shared" si="18"/>
        <v>0</v>
      </c>
      <c r="I42" s="265"/>
      <c r="J42" s="88"/>
      <c r="K42" s="88"/>
      <c r="L42" s="160">
        <v>434520000</v>
      </c>
      <c r="M42" s="88"/>
      <c r="N42" s="262">
        <f t="shared" si="16"/>
        <v>434520000</v>
      </c>
      <c r="O42" s="267"/>
      <c r="P42" s="88"/>
      <c r="Q42" s="88"/>
      <c r="R42" s="88"/>
      <c r="S42" s="88"/>
      <c r="T42" s="262">
        <f t="shared" si="17"/>
        <v>0</v>
      </c>
      <c r="U42" s="264">
        <v>156</v>
      </c>
      <c r="V42" s="256" t="s">
        <v>224</v>
      </c>
    </row>
    <row r="43" spans="1:22" x14ac:dyDescent="0.25">
      <c r="A43" s="557"/>
      <c r="B43" s="564"/>
      <c r="C43" s="265"/>
      <c r="D43" s="88"/>
      <c r="E43" s="88"/>
      <c r="F43" s="88"/>
      <c r="G43" s="88"/>
      <c r="H43" s="262">
        <f t="shared" si="18"/>
        <v>0</v>
      </c>
      <c r="I43" s="265"/>
      <c r="J43" s="88"/>
      <c r="K43" s="88"/>
      <c r="L43" s="160">
        <v>390000000</v>
      </c>
      <c r="M43" s="88"/>
      <c r="N43" s="262">
        <f t="shared" si="16"/>
        <v>390000000</v>
      </c>
      <c r="O43" s="267"/>
      <c r="P43" s="88"/>
      <c r="Q43" s="88"/>
      <c r="R43" s="88"/>
      <c r="S43" s="88"/>
      <c r="T43" s="262">
        <f t="shared" si="17"/>
        <v>0</v>
      </c>
      <c r="U43" s="264">
        <v>157</v>
      </c>
      <c r="V43" s="256" t="s">
        <v>225</v>
      </c>
    </row>
    <row r="44" spans="1:22" x14ac:dyDescent="0.25">
      <c r="A44" s="557"/>
      <c r="B44" s="564"/>
      <c r="C44" s="265"/>
      <c r="D44" s="88"/>
      <c r="E44" s="88"/>
      <c r="F44" s="88"/>
      <c r="G44" s="88"/>
      <c r="H44" s="262">
        <f t="shared" si="18"/>
        <v>0</v>
      </c>
      <c r="I44" s="265"/>
      <c r="J44" s="88"/>
      <c r="K44" s="88"/>
      <c r="L44" s="160">
        <v>1001000000</v>
      </c>
      <c r="M44" s="88"/>
      <c r="N44" s="262">
        <f t="shared" si="16"/>
        <v>1001000000</v>
      </c>
      <c r="O44" s="267"/>
      <c r="P44" s="88"/>
      <c r="Q44" s="88"/>
      <c r="R44" s="88"/>
      <c r="S44" s="88"/>
      <c r="T44" s="262">
        <f t="shared" si="17"/>
        <v>0</v>
      </c>
      <c r="U44" s="264">
        <v>160</v>
      </c>
      <c r="V44" s="256" t="s">
        <v>226</v>
      </c>
    </row>
    <row r="45" spans="1:22" x14ac:dyDescent="0.25">
      <c r="A45" s="557"/>
      <c r="B45" s="564"/>
      <c r="C45" s="265"/>
      <c r="D45" s="88"/>
      <c r="E45" s="88"/>
      <c r="F45" s="88"/>
      <c r="G45" s="88"/>
      <c r="H45" s="262">
        <f t="shared" si="18"/>
        <v>0</v>
      </c>
      <c r="I45" s="265"/>
      <c r="J45" s="160">
        <v>150776779</v>
      </c>
      <c r="K45" s="88"/>
      <c r="L45" s="160"/>
      <c r="M45" s="88"/>
      <c r="N45" s="262">
        <f t="shared" si="16"/>
        <v>150776779</v>
      </c>
      <c r="O45" s="267"/>
      <c r="P45" s="88"/>
      <c r="Q45" s="88"/>
      <c r="R45" s="88"/>
      <c r="S45" s="88"/>
      <c r="T45" s="262">
        <f t="shared" si="17"/>
        <v>0</v>
      </c>
      <c r="U45" s="264">
        <v>165</v>
      </c>
      <c r="V45" s="256" t="s">
        <v>227</v>
      </c>
    </row>
    <row r="46" spans="1:22" x14ac:dyDescent="0.25">
      <c r="A46" s="557"/>
      <c r="B46" s="564"/>
      <c r="C46" s="265"/>
      <c r="D46" s="88"/>
      <c r="E46" s="88"/>
      <c r="F46" s="88"/>
      <c r="G46" s="88"/>
      <c r="H46" s="262">
        <f t="shared" si="18"/>
        <v>0</v>
      </c>
      <c r="I46" s="265"/>
      <c r="J46" s="88"/>
      <c r="K46" s="88"/>
      <c r="L46" s="160">
        <v>8400000000</v>
      </c>
      <c r="M46" s="88"/>
      <c r="N46" s="262">
        <f t="shared" si="16"/>
        <v>8400000000</v>
      </c>
      <c r="O46" s="267"/>
      <c r="P46" s="88"/>
      <c r="Q46" s="88"/>
      <c r="R46" s="88"/>
      <c r="S46" s="88"/>
      <c r="T46" s="262">
        <f t="shared" si="17"/>
        <v>0</v>
      </c>
      <c r="U46" s="264">
        <v>166</v>
      </c>
      <c r="V46" s="256" t="s">
        <v>228</v>
      </c>
    </row>
    <row r="47" spans="1:22" x14ac:dyDescent="0.25">
      <c r="A47" s="557"/>
      <c r="B47" s="564"/>
      <c r="C47" s="265"/>
      <c r="D47" s="88"/>
      <c r="E47" s="88"/>
      <c r="F47" s="88"/>
      <c r="G47" s="88"/>
      <c r="H47" s="262">
        <f>SUM(C47:G47)</f>
        <v>0</v>
      </c>
      <c r="I47" s="265"/>
      <c r="J47" s="88"/>
      <c r="K47" s="88"/>
      <c r="L47" s="160">
        <v>43589000</v>
      </c>
      <c r="M47" s="88"/>
      <c r="N47" s="262">
        <f t="shared" si="16"/>
        <v>43589000</v>
      </c>
      <c r="O47" s="267"/>
      <c r="P47" s="88"/>
      <c r="Q47" s="88"/>
      <c r="R47" s="88"/>
      <c r="S47" s="88"/>
      <c r="T47" s="262">
        <f t="shared" si="17"/>
        <v>0</v>
      </c>
      <c r="U47" s="264">
        <v>172</v>
      </c>
      <c r="V47" s="256" t="s">
        <v>229</v>
      </c>
    </row>
    <row r="48" spans="1:22" x14ac:dyDescent="0.25">
      <c r="A48" s="557"/>
      <c r="B48" s="564"/>
      <c r="C48" s="265"/>
      <c r="D48" s="88"/>
      <c r="E48" s="88"/>
      <c r="F48" s="88"/>
      <c r="G48" s="88"/>
      <c r="H48" s="262">
        <f>SUM(C48:G48)</f>
        <v>0</v>
      </c>
      <c r="I48" s="265"/>
      <c r="J48" s="160">
        <v>306725104</v>
      </c>
      <c r="K48" s="88"/>
      <c r="L48" s="88"/>
      <c r="M48" s="88"/>
      <c r="N48" s="262">
        <f t="shared" si="16"/>
        <v>306725104</v>
      </c>
      <c r="O48" s="267"/>
      <c r="P48" s="88"/>
      <c r="Q48" s="88"/>
      <c r="R48" s="88"/>
      <c r="S48" s="88"/>
      <c r="T48" s="262">
        <f t="shared" si="17"/>
        <v>0</v>
      </c>
      <c r="U48" s="264">
        <v>217</v>
      </c>
      <c r="V48" s="256" t="s">
        <v>208</v>
      </c>
    </row>
    <row r="49" spans="1:22" x14ac:dyDescent="0.25">
      <c r="A49" s="557"/>
      <c r="B49" s="564"/>
      <c r="C49" s="265"/>
      <c r="D49" s="88"/>
      <c r="E49" s="88"/>
      <c r="F49" s="88"/>
      <c r="G49" s="88"/>
      <c r="H49" s="262">
        <f>SUM(C49:G49)</f>
        <v>0</v>
      </c>
      <c r="I49" s="265"/>
      <c r="J49" s="160">
        <v>207513936</v>
      </c>
      <c r="K49" s="88"/>
      <c r="L49" s="88"/>
      <c r="M49" s="88"/>
      <c r="N49" s="262">
        <f t="shared" si="16"/>
        <v>207513936</v>
      </c>
      <c r="O49" s="267"/>
      <c r="P49" s="88"/>
      <c r="Q49" s="88"/>
      <c r="R49" s="88"/>
      <c r="S49" s="88"/>
      <c r="T49" s="262">
        <f t="shared" si="17"/>
        <v>0</v>
      </c>
      <c r="U49" s="264">
        <v>223</v>
      </c>
      <c r="V49" s="256" t="s">
        <v>208</v>
      </c>
    </row>
    <row r="50" spans="1:22" x14ac:dyDescent="0.25">
      <c r="A50" s="557"/>
      <c r="B50" s="564"/>
      <c r="C50" s="265"/>
      <c r="D50" s="88"/>
      <c r="E50" s="88"/>
      <c r="F50" s="88"/>
      <c r="G50" s="88"/>
      <c r="H50" s="262">
        <f>SUM(C50:G50)</f>
        <v>0</v>
      </c>
      <c r="I50" s="265"/>
      <c r="J50" s="88"/>
      <c r="K50" s="88"/>
      <c r="L50" s="160">
        <v>14915000000</v>
      </c>
      <c r="M50" s="88"/>
      <c r="N50" s="262">
        <f t="shared" si="16"/>
        <v>14915000000</v>
      </c>
      <c r="O50" s="267"/>
      <c r="P50" s="88"/>
      <c r="Q50" s="88"/>
      <c r="R50" s="88"/>
      <c r="S50" s="88"/>
      <c r="T50" s="262">
        <f t="shared" si="17"/>
        <v>0</v>
      </c>
      <c r="U50" s="264">
        <v>234</v>
      </c>
      <c r="V50" s="256" t="s">
        <v>213</v>
      </c>
    </row>
    <row r="51" spans="1:22" x14ac:dyDescent="0.25">
      <c r="A51" s="557"/>
      <c r="B51" s="564"/>
      <c r="C51" s="265"/>
      <c r="D51" s="88"/>
      <c r="E51" s="88"/>
      <c r="F51" s="88"/>
      <c r="G51" s="88"/>
      <c r="H51" s="262">
        <f>SUM(C51:G51)</f>
        <v>0</v>
      </c>
      <c r="I51" s="265"/>
      <c r="J51" s="88"/>
      <c r="K51" s="88"/>
      <c r="L51" s="160">
        <v>3140000000</v>
      </c>
      <c r="M51" s="88"/>
      <c r="N51" s="262">
        <f t="shared" si="16"/>
        <v>3140000000</v>
      </c>
      <c r="O51" s="267"/>
      <c r="P51" s="88"/>
      <c r="Q51" s="88"/>
      <c r="R51" s="88"/>
      <c r="S51" s="88"/>
      <c r="T51" s="262">
        <f t="shared" si="17"/>
        <v>0</v>
      </c>
      <c r="U51" s="264">
        <v>235</v>
      </c>
      <c r="V51" s="256" t="s">
        <v>213</v>
      </c>
    </row>
    <row r="52" spans="1:22" x14ac:dyDescent="0.25">
      <c r="A52" s="557"/>
      <c r="B52" s="564"/>
      <c r="C52" s="265"/>
      <c r="D52" s="88"/>
      <c r="E52" s="88"/>
      <c r="F52" s="88"/>
      <c r="G52" s="88"/>
      <c r="H52" s="262">
        <f t="shared" ref="H52:H59" si="19">SUM(C52:G52)</f>
        <v>0</v>
      </c>
      <c r="I52" s="265"/>
      <c r="J52" s="88"/>
      <c r="K52" s="88"/>
      <c r="L52" s="160">
        <v>429930000</v>
      </c>
      <c r="M52" s="88"/>
      <c r="N52" s="262">
        <f t="shared" si="16"/>
        <v>429930000</v>
      </c>
      <c r="O52" s="267"/>
      <c r="P52" s="88"/>
      <c r="Q52" s="88"/>
      <c r="R52" s="88"/>
      <c r="S52" s="88"/>
      <c r="T52" s="262">
        <f t="shared" si="17"/>
        <v>0</v>
      </c>
      <c r="U52" s="264">
        <v>236</v>
      </c>
      <c r="V52" s="256" t="s">
        <v>213</v>
      </c>
    </row>
    <row r="53" spans="1:22" x14ac:dyDescent="0.25">
      <c r="A53" s="557"/>
      <c r="B53" s="564"/>
      <c r="C53" s="265"/>
      <c r="D53" s="88"/>
      <c r="E53" s="88"/>
      <c r="F53" s="88"/>
      <c r="G53" s="88"/>
      <c r="H53" s="262">
        <f t="shared" si="19"/>
        <v>0</v>
      </c>
      <c r="I53" s="265"/>
      <c r="J53" s="88"/>
      <c r="K53" s="88"/>
      <c r="L53" s="160">
        <v>3170000000</v>
      </c>
      <c r="M53" s="88"/>
      <c r="N53" s="262">
        <f t="shared" si="16"/>
        <v>3170000000</v>
      </c>
      <c r="O53" s="267"/>
      <c r="P53" s="88"/>
      <c r="Q53" s="88"/>
      <c r="R53" s="88"/>
      <c r="S53" s="88"/>
      <c r="T53" s="262">
        <f t="shared" si="17"/>
        <v>0</v>
      </c>
      <c r="U53" s="264">
        <v>302</v>
      </c>
      <c r="V53" s="256" t="s">
        <v>272</v>
      </c>
    </row>
    <row r="54" spans="1:22" x14ac:dyDescent="0.25">
      <c r="A54" s="557"/>
      <c r="B54" s="564"/>
      <c r="C54" s="265"/>
      <c r="D54" s="88"/>
      <c r="E54" s="88"/>
      <c r="F54" s="88"/>
      <c r="G54" s="88"/>
      <c r="H54" s="262">
        <f t="shared" si="19"/>
        <v>0</v>
      </c>
      <c r="I54" s="265"/>
      <c r="J54" s="88"/>
      <c r="K54" s="88"/>
      <c r="L54" s="160">
        <v>436050000</v>
      </c>
      <c r="M54" s="88"/>
      <c r="N54" s="262">
        <f t="shared" si="16"/>
        <v>436050000</v>
      </c>
      <c r="O54" s="267"/>
      <c r="P54" s="88"/>
      <c r="Q54" s="88"/>
      <c r="R54" s="88"/>
      <c r="S54" s="88"/>
      <c r="T54" s="262">
        <f t="shared" si="17"/>
        <v>0</v>
      </c>
      <c r="U54" s="264">
        <v>303</v>
      </c>
      <c r="V54" s="256" t="s">
        <v>272</v>
      </c>
    </row>
    <row r="55" spans="1:22" x14ac:dyDescent="0.25">
      <c r="A55" s="557"/>
      <c r="B55" s="564"/>
      <c r="C55" s="265"/>
      <c r="D55" s="88"/>
      <c r="E55" s="88"/>
      <c r="F55" s="88"/>
      <c r="G55" s="88"/>
      <c r="H55" s="262">
        <f t="shared" si="19"/>
        <v>0</v>
      </c>
      <c r="I55" s="265"/>
      <c r="J55" s="160">
        <v>261902680</v>
      </c>
      <c r="K55" s="88"/>
      <c r="L55" s="88"/>
      <c r="M55" s="88"/>
      <c r="N55" s="262">
        <f t="shared" si="16"/>
        <v>261902680</v>
      </c>
      <c r="O55" s="267"/>
      <c r="P55" s="88"/>
      <c r="Q55" s="88"/>
      <c r="R55" s="88"/>
      <c r="S55" s="88"/>
      <c r="T55" s="262">
        <f t="shared" si="17"/>
        <v>0</v>
      </c>
      <c r="U55" s="264">
        <v>310</v>
      </c>
      <c r="V55" s="256" t="s">
        <v>314</v>
      </c>
    </row>
    <row r="56" spans="1:22" x14ac:dyDescent="0.25">
      <c r="A56" s="557"/>
      <c r="B56" s="564"/>
      <c r="C56" s="265"/>
      <c r="D56" s="88"/>
      <c r="E56" s="88"/>
      <c r="F56" s="88"/>
      <c r="G56" s="88"/>
      <c r="H56" s="262">
        <f t="shared" si="19"/>
        <v>0</v>
      </c>
      <c r="I56" s="265"/>
      <c r="J56" s="88"/>
      <c r="K56" s="88"/>
      <c r="L56" s="160">
        <v>9999400000</v>
      </c>
      <c r="M56" s="88"/>
      <c r="N56" s="262">
        <f t="shared" si="16"/>
        <v>9999400000</v>
      </c>
      <c r="O56" s="267"/>
      <c r="P56" s="88"/>
      <c r="Q56" s="88"/>
      <c r="R56" s="88"/>
      <c r="S56" s="88"/>
      <c r="T56" s="262">
        <f t="shared" si="17"/>
        <v>0</v>
      </c>
      <c r="U56" s="264">
        <v>314</v>
      </c>
      <c r="V56" s="256" t="s">
        <v>284</v>
      </c>
    </row>
    <row r="57" spans="1:22" x14ac:dyDescent="0.25">
      <c r="A57" s="557"/>
      <c r="B57" s="564"/>
      <c r="C57" s="265"/>
      <c r="D57" s="88"/>
      <c r="E57" s="88"/>
      <c r="F57" s="88"/>
      <c r="G57" s="88"/>
      <c r="H57" s="262">
        <f t="shared" si="19"/>
        <v>0</v>
      </c>
      <c r="I57" s="265"/>
      <c r="J57" s="88"/>
      <c r="K57" s="88"/>
      <c r="L57" s="160">
        <v>8350000000</v>
      </c>
      <c r="M57" s="88"/>
      <c r="N57" s="262">
        <f t="shared" si="16"/>
        <v>8350000000</v>
      </c>
      <c r="O57" s="267"/>
      <c r="P57" s="88"/>
      <c r="Q57" s="88"/>
      <c r="R57" s="88"/>
      <c r="S57" s="88"/>
      <c r="T57" s="262">
        <f t="shared" si="17"/>
        <v>0</v>
      </c>
      <c r="U57" s="264">
        <v>357</v>
      </c>
      <c r="V57" s="256" t="s">
        <v>308</v>
      </c>
    </row>
    <row r="58" spans="1:22" x14ac:dyDescent="0.25">
      <c r="A58" s="557"/>
      <c r="B58" s="564"/>
      <c r="C58" s="265"/>
      <c r="D58" s="88"/>
      <c r="E58" s="88"/>
      <c r="F58" s="88"/>
      <c r="G58" s="88"/>
      <c r="H58" s="262">
        <f t="shared" si="19"/>
        <v>0</v>
      </c>
      <c r="I58" s="265"/>
      <c r="J58" s="88"/>
      <c r="K58" s="88"/>
      <c r="L58" s="160">
        <v>3160000000</v>
      </c>
      <c r="M58" s="88"/>
      <c r="N58" s="262">
        <f t="shared" si="16"/>
        <v>3160000000</v>
      </c>
      <c r="O58" s="267"/>
      <c r="P58" s="88"/>
      <c r="Q58" s="88"/>
      <c r="R58" s="88"/>
      <c r="S58" s="88"/>
      <c r="T58" s="262">
        <f t="shared" si="17"/>
        <v>0</v>
      </c>
      <c r="U58" s="264">
        <v>358</v>
      </c>
      <c r="V58" s="256" t="s">
        <v>309</v>
      </c>
    </row>
    <row r="59" spans="1:22" x14ac:dyDescent="0.25">
      <c r="A59" s="557"/>
      <c r="B59" s="564"/>
      <c r="C59" s="265"/>
      <c r="D59" s="88"/>
      <c r="E59" s="88"/>
      <c r="F59" s="88"/>
      <c r="G59" s="88"/>
      <c r="H59" s="262">
        <f t="shared" si="19"/>
        <v>0</v>
      </c>
      <c r="I59" s="265"/>
      <c r="J59" s="88"/>
      <c r="K59" s="88"/>
      <c r="L59" s="160">
        <v>436050000</v>
      </c>
      <c r="M59" s="88"/>
      <c r="N59" s="262">
        <f t="shared" si="16"/>
        <v>436050000</v>
      </c>
      <c r="O59" s="267"/>
      <c r="P59" s="88"/>
      <c r="Q59" s="88"/>
      <c r="R59" s="88"/>
      <c r="S59" s="88"/>
      <c r="T59" s="262">
        <f t="shared" si="17"/>
        <v>0</v>
      </c>
      <c r="U59" s="264">
        <v>359</v>
      </c>
      <c r="V59" s="256" t="s">
        <v>310</v>
      </c>
    </row>
    <row r="60" spans="1:22" x14ac:dyDescent="0.25">
      <c r="A60" s="557"/>
      <c r="B60" s="564"/>
      <c r="C60" s="265"/>
      <c r="D60" s="88"/>
      <c r="E60" s="88"/>
      <c r="F60" s="88"/>
      <c r="G60" s="88"/>
      <c r="H60" s="262">
        <f t="shared" si="18"/>
        <v>0</v>
      </c>
      <c r="I60" s="265"/>
      <c r="J60" s="88"/>
      <c r="K60" s="88"/>
      <c r="L60" s="160">
        <v>21794500</v>
      </c>
      <c r="M60" s="88"/>
      <c r="N60" s="262">
        <f t="shared" si="16"/>
        <v>21794500</v>
      </c>
      <c r="O60" s="267"/>
      <c r="P60" s="88"/>
      <c r="Q60" s="88"/>
      <c r="R60" s="88"/>
      <c r="S60" s="88"/>
      <c r="T60" s="262">
        <f t="shared" si="17"/>
        <v>0</v>
      </c>
      <c r="U60" s="264">
        <v>365</v>
      </c>
      <c r="V60" s="256" t="s">
        <v>229</v>
      </c>
    </row>
    <row r="61" spans="1:22" x14ac:dyDescent="0.25">
      <c r="A61" s="557"/>
      <c r="B61" s="564"/>
      <c r="C61" s="265"/>
      <c r="D61" s="88"/>
      <c r="E61" s="88"/>
      <c r="F61" s="88"/>
      <c r="G61" s="88"/>
      <c r="H61" s="262">
        <f>SUM(C61:G61)</f>
        <v>0</v>
      </c>
      <c r="I61" s="265"/>
      <c r="J61" s="88"/>
      <c r="K61" s="88"/>
      <c r="L61" s="160">
        <v>253000000</v>
      </c>
      <c r="M61" s="88"/>
      <c r="N61" s="262">
        <f t="shared" si="16"/>
        <v>253000000</v>
      </c>
      <c r="O61" s="267"/>
      <c r="P61" s="88"/>
      <c r="Q61" s="88"/>
      <c r="R61" s="88"/>
      <c r="S61" s="88"/>
      <c r="T61" s="262">
        <f t="shared" si="17"/>
        <v>0</v>
      </c>
      <c r="U61" s="264">
        <v>367</v>
      </c>
      <c r="V61" s="256" t="s">
        <v>305</v>
      </c>
    </row>
    <row r="62" spans="1:22" x14ac:dyDescent="0.25">
      <c r="A62" s="557"/>
      <c r="B62" s="564"/>
      <c r="C62" s="265"/>
      <c r="D62" s="88"/>
      <c r="E62" s="88"/>
      <c r="F62" s="88"/>
      <c r="G62" s="88"/>
      <c r="H62" s="262">
        <f>SUM(C62:G62)</f>
        <v>0</v>
      </c>
      <c r="I62" s="265"/>
      <c r="J62" s="160">
        <v>342635440</v>
      </c>
      <c r="K62" s="88"/>
      <c r="L62" s="88"/>
      <c r="M62" s="88"/>
      <c r="N62" s="262">
        <f t="shared" si="16"/>
        <v>342635440</v>
      </c>
      <c r="O62" s="267"/>
      <c r="P62" s="88"/>
      <c r="Q62" s="88"/>
      <c r="R62" s="88"/>
      <c r="S62" s="88"/>
      <c r="T62" s="262">
        <f t="shared" si="17"/>
        <v>0</v>
      </c>
      <c r="U62" s="264">
        <v>376</v>
      </c>
      <c r="V62" s="256" t="s">
        <v>312</v>
      </c>
    </row>
    <row r="63" spans="1:22" x14ac:dyDescent="0.25">
      <c r="A63" s="557"/>
      <c r="B63" s="564"/>
      <c r="C63" s="265"/>
      <c r="D63" s="88"/>
      <c r="E63" s="88"/>
      <c r="F63" s="88"/>
      <c r="G63" s="88"/>
      <c r="H63" s="262">
        <f t="shared" si="18"/>
        <v>0</v>
      </c>
      <c r="I63" s="265"/>
      <c r="J63" s="88"/>
      <c r="K63" s="88"/>
      <c r="L63" s="160">
        <v>144000000</v>
      </c>
      <c r="M63" s="88"/>
      <c r="N63" s="262">
        <f t="shared" si="16"/>
        <v>144000000</v>
      </c>
      <c r="O63" s="267"/>
      <c r="P63" s="88"/>
      <c r="Q63" s="88"/>
      <c r="R63" s="88"/>
      <c r="S63" s="88"/>
      <c r="T63" s="262">
        <f t="shared" si="17"/>
        <v>0</v>
      </c>
      <c r="U63" s="264">
        <v>378</v>
      </c>
      <c r="V63" s="256" t="s">
        <v>313</v>
      </c>
    </row>
    <row r="64" spans="1:22" x14ac:dyDescent="0.25">
      <c r="A64" s="557"/>
      <c r="B64" s="564"/>
      <c r="C64" s="265"/>
      <c r="D64" s="88"/>
      <c r="E64" s="88"/>
      <c r="F64" s="88"/>
      <c r="G64" s="88"/>
      <c r="H64" s="262">
        <f t="shared" si="18"/>
        <v>0</v>
      </c>
      <c r="I64" s="265"/>
      <c r="J64" s="88"/>
      <c r="K64" s="88"/>
      <c r="L64" s="88">
        <v>3140000000</v>
      </c>
      <c r="M64" s="88"/>
      <c r="N64" s="262">
        <f t="shared" si="16"/>
        <v>3140000000</v>
      </c>
      <c r="O64" s="267"/>
      <c r="P64" s="88"/>
      <c r="Q64" s="88"/>
      <c r="R64" s="88"/>
      <c r="S64" s="88"/>
      <c r="T64" s="262">
        <f t="shared" si="17"/>
        <v>0</v>
      </c>
      <c r="U64" s="264">
        <v>409</v>
      </c>
      <c r="V64" s="256" t="s">
        <v>326</v>
      </c>
    </row>
    <row r="65" spans="1:22" x14ac:dyDescent="0.25">
      <c r="A65" s="557"/>
      <c r="B65" s="564"/>
      <c r="C65" s="265"/>
      <c r="D65" s="88"/>
      <c r="E65" s="88"/>
      <c r="F65" s="88"/>
      <c r="G65" s="88"/>
      <c r="H65" s="262">
        <f t="shared" si="18"/>
        <v>0</v>
      </c>
      <c r="I65" s="265"/>
      <c r="J65" s="88"/>
      <c r="K65" s="88"/>
      <c r="L65" s="88">
        <v>434520000</v>
      </c>
      <c r="M65" s="88"/>
      <c r="N65" s="262">
        <f t="shared" si="16"/>
        <v>434520000</v>
      </c>
      <c r="O65" s="267"/>
      <c r="P65" s="88"/>
      <c r="Q65" s="88"/>
      <c r="R65" s="88"/>
      <c r="S65" s="88"/>
      <c r="T65" s="262">
        <f t="shared" si="17"/>
        <v>0</v>
      </c>
      <c r="U65" s="264">
        <v>411</v>
      </c>
      <c r="V65" s="256" t="s">
        <v>326</v>
      </c>
    </row>
    <row r="66" spans="1:22" x14ac:dyDescent="0.25">
      <c r="A66" s="557"/>
      <c r="B66" s="564"/>
      <c r="C66" s="265"/>
      <c r="D66" s="88"/>
      <c r="E66" s="88"/>
      <c r="F66" s="88"/>
      <c r="G66" s="88"/>
      <c r="H66" s="262">
        <f t="shared" si="18"/>
        <v>0</v>
      </c>
      <c r="I66" s="265"/>
      <c r="J66" s="88"/>
      <c r="K66" s="88"/>
      <c r="L66" s="88">
        <v>23700000000</v>
      </c>
      <c r="M66" s="88"/>
      <c r="N66" s="262">
        <f t="shared" si="16"/>
        <v>23700000000</v>
      </c>
      <c r="O66" s="267"/>
      <c r="P66" s="88"/>
      <c r="Q66" s="88"/>
      <c r="R66" s="88"/>
      <c r="S66" s="88"/>
      <c r="T66" s="262">
        <f t="shared" si="17"/>
        <v>0</v>
      </c>
      <c r="U66" s="264">
        <v>418</v>
      </c>
      <c r="V66" s="256" t="s">
        <v>332</v>
      </c>
    </row>
    <row r="67" spans="1:22" x14ac:dyDescent="0.25">
      <c r="A67" s="557"/>
      <c r="B67" s="564"/>
      <c r="C67" s="265"/>
      <c r="D67" s="88"/>
      <c r="E67" s="88"/>
      <c r="F67" s="88"/>
      <c r="G67" s="88"/>
      <c r="H67" s="262">
        <f t="shared" si="18"/>
        <v>0</v>
      </c>
      <c r="I67" s="265"/>
      <c r="J67" s="88">
        <v>544101498</v>
      </c>
      <c r="K67" s="88"/>
      <c r="L67" s="88"/>
      <c r="M67" s="88"/>
      <c r="N67" s="262">
        <f>SUM(I67:M67)</f>
        <v>544101498</v>
      </c>
      <c r="O67" s="267"/>
      <c r="P67" s="88"/>
      <c r="Q67" s="88"/>
      <c r="R67" s="88"/>
      <c r="S67" s="88"/>
      <c r="T67" s="262">
        <f t="shared" si="17"/>
        <v>0</v>
      </c>
      <c r="U67" s="264">
        <v>419</v>
      </c>
      <c r="V67" s="256" t="s">
        <v>333</v>
      </c>
    </row>
    <row r="68" spans="1:22" x14ac:dyDescent="0.25">
      <c r="A68" s="557"/>
      <c r="B68" s="564"/>
      <c r="C68" s="265"/>
      <c r="D68" s="88"/>
      <c r="E68" s="88"/>
      <c r="F68" s="88"/>
      <c r="G68" s="88"/>
      <c r="H68" s="262">
        <f t="shared" si="18"/>
        <v>0</v>
      </c>
      <c r="I68" s="265"/>
      <c r="J68" s="88"/>
      <c r="K68" s="88"/>
      <c r="L68" s="88">
        <v>445230000</v>
      </c>
      <c r="M68" s="88"/>
      <c r="N68" s="262">
        <f t="shared" si="16"/>
        <v>445230000</v>
      </c>
      <c r="O68" s="267"/>
      <c r="P68" s="88"/>
      <c r="Q68" s="88"/>
      <c r="R68" s="88"/>
      <c r="S68" s="88"/>
      <c r="T68" s="262">
        <f t="shared" si="17"/>
        <v>0</v>
      </c>
      <c r="U68" s="264">
        <v>444</v>
      </c>
      <c r="V68" s="256" t="s">
        <v>341</v>
      </c>
    </row>
    <row r="69" spans="1:22" x14ac:dyDescent="0.25">
      <c r="A69" s="557"/>
      <c r="B69" s="564"/>
      <c r="C69" s="265"/>
      <c r="D69" s="88"/>
      <c r="E69" s="88"/>
      <c r="F69" s="88"/>
      <c r="G69" s="88"/>
      <c r="H69" s="262">
        <f t="shared" si="18"/>
        <v>0</v>
      </c>
      <c r="I69" s="265"/>
      <c r="J69" s="88"/>
      <c r="K69" s="88"/>
      <c r="L69" s="88">
        <v>3190000000</v>
      </c>
      <c r="M69" s="88"/>
      <c r="N69" s="262">
        <f t="shared" si="16"/>
        <v>3190000000</v>
      </c>
      <c r="O69" s="267"/>
      <c r="P69" s="88"/>
      <c r="Q69" s="88"/>
      <c r="R69" s="88"/>
      <c r="S69" s="88"/>
      <c r="T69" s="262">
        <f t="shared" si="17"/>
        <v>0</v>
      </c>
      <c r="U69" s="264">
        <v>445</v>
      </c>
      <c r="V69" s="256" t="s">
        <v>341</v>
      </c>
    </row>
    <row r="70" spans="1:22" x14ac:dyDescent="0.25">
      <c r="A70" s="557"/>
      <c r="B70" s="564"/>
      <c r="C70" s="265"/>
      <c r="D70" s="88"/>
      <c r="E70" s="88"/>
      <c r="F70" s="88"/>
      <c r="G70" s="88"/>
      <c r="H70" s="262">
        <f t="shared" si="18"/>
        <v>0</v>
      </c>
      <c r="I70" s="265"/>
      <c r="J70" s="88"/>
      <c r="K70" s="88"/>
      <c r="L70" s="88">
        <v>100000000</v>
      </c>
      <c r="M70" s="88"/>
      <c r="N70" s="262">
        <f t="shared" si="16"/>
        <v>100000000</v>
      </c>
      <c r="O70" s="267"/>
      <c r="P70" s="88"/>
      <c r="Q70" s="88"/>
      <c r="R70" s="88"/>
      <c r="S70" s="88"/>
      <c r="T70" s="262">
        <f t="shared" si="17"/>
        <v>0</v>
      </c>
      <c r="U70" s="264">
        <v>459</v>
      </c>
      <c r="V70" s="256" t="s">
        <v>350</v>
      </c>
    </row>
    <row r="71" spans="1:22" x14ac:dyDescent="0.25">
      <c r="A71" s="557"/>
      <c r="B71" s="564"/>
      <c r="C71" s="265"/>
      <c r="D71" s="88"/>
      <c r="E71" s="88"/>
      <c r="F71" s="88"/>
      <c r="G71" s="88"/>
      <c r="H71" s="262">
        <f t="shared" si="18"/>
        <v>0</v>
      </c>
      <c r="I71" s="265"/>
      <c r="J71" s="88"/>
      <c r="K71" s="88"/>
      <c r="L71" s="88">
        <v>1242000000</v>
      </c>
      <c r="M71" s="88"/>
      <c r="N71" s="262">
        <f t="shared" si="16"/>
        <v>1242000000</v>
      </c>
      <c r="O71" s="267"/>
      <c r="P71" s="88"/>
      <c r="Q71" s="88"/>
      <c r="R71" s="88"/>
      <c r="S71" s="88"/>
      <c r="T71" s="262">
        <f t="shared" si="17"/>
        <v>0</v>
      </c>
      <c r="U71" s="264">
        <v>471</v>
      </c>
      <c r="V71" s="256" t="s">
        <v>329</v>
      </c>
    </row>
    <row r="72" spans="1:22" x14ac:dyDescent="0.25">
      <c r="A72" s="557"/>
      <c r="B72" s="564"/>
      <c r="C72" s="265"/>
      <c r="D72" s="88"/>
      <c r="E72" s="88"/>
      <c r="F72" s="88"/>
      <c r="G72" s="88"/>
      <c r="H72" s="262">
        <f t="shared" si="18"/>
        <v>0</v>
      </c>
      <c r="I72" s="265"/>
      <c r="J72" s="88"/>
      <c r="K72" s="88"/>
      <c r="L72" s="88">
        <v>24371500000</v>
      </c>
      <c r="M72" s="88"/>
      <c r="N72" s="262">
        <f t="shared" si="16"/>
        <v>24371500000</v>
      </c>
      <c r="O72" s="267"/>
      <c r="P72" s="88"/>
      <c r="Q72" s="88"/>
      <c r="R72" s="88"/>
      <c r="S72" s="88"/>
      <c r="T72" s="262">
        <f t="shared" si="17"/>
        <v>0</v>
      </c>
      <c r="U72" s="264">
        <v>472</v>
      </c>
      <c r="V72" s="256" t="s">
        <v>356</v>
      </c>
    </row>
    <row r="73" spans="1:22" x14ac:dyDescent="0.25">
      <c r="A73" s="557"/>
      <c r="B73" s="564"/>
      <c r="C73" s="265"/>
      <c r="D73" s="88"/>
      <c r="E73" s="88"/>
      <c r="F73" s="88"/>
      <c r="G73" s="88"/>
      <c r="H73" s="262">
        <f t="shared" si="18"/>
        <v>0</v>
      </c>
      <c r="I73" s="265"/>
      <c r="J73" s="88"/>
      <c r="K73" s="88"/>
      <c r="L73" s="88">
        <v>21794500</v>
      </c>
      <c r="M73" s="88"/>
      <c r="N73" s="262">
        <f t="shared" si="16"/>
        <v>21794500</v>
      </c>
      <c r="O73" s="267"/>
      <c r="P73" s="88"/>
      <c r="Q73" s="88"/>
      <c r="R73" s="88"/>
      <c r="S73" s="88"/>
      <c r="T73" s="262">
        <f t="shared" si="17"/>
        <v>0</v>
      </c>
      <c r="U73" s="264">
        <v>473</v>
      </c>
      <c r="V73" s="256" t="s">
        <v>229</v>
      </c>
    </row>
    <row r="74" spans="1:22" x14ac:dyDescent="0.25">
      <c r="A74" s="557"/>
      <c r="B74" s="564"/>
      <c r="C74" s="265"/>
      <c r="D74" s="88"/>
      <c r="E74" s="88"/>
      <c r="F74" s="88"/>
      <c r="G74" s="88"/>
      <c r="H74" s="262">
        <f t="shared" si="18"/>
        <v>0</v>
      </c>
      <c r="I74" s="265"/>
      <c r="J74" s="88">
        <v>757815718</v>
      </c>
      <c r="K74" s="88"/>
      <c r="L74" s="88"/>
      <c r="M74" s="88"/>
      <c r="N74" s="262">
        <f t="shared" si="16"/>
        <v>757815718</v>
      </c>
      <c r="O74" s="267"/>
      <c r="P74" s="88"/>
      <c r="Q74" s="88"/>
      <c r="R74" s="88"/>
      <c r="S74" s="88"/>
      <c r="T74" s="262">
        <f t="shared" si="17"/>
        <v>0</v>
      </c>
      <c r="U74" s="264">
        <v>474</v>
      </c>
      <c r="V74" s="256" t="s">
        <v>333</v>
      </c>
    </row>
    <row r="75" spans="1:22" x14ac:dyDescent="0.25">
      <c r="A75" s="557"/>
      <c r="B75" s="564"/>
      <c r="C75" s="265"/>
      <c r="D75" s="88"/>
      <c r="E75" s="88"/>
      <c r="F75" s="88"/>
      <c r="G75" s="88"/>
      <c r="H75" s="262">
        <f t="shared" si="18"/>
        <v>0</v>
      </c>
      <c r="I75" s="265"/>
      <c r="J75" s="88"/>
      <c r="K75" s="88"/>
      <c r="L75" s="88">
        <v>10913113809</v>
      </c>
      <c r="M75" s="88"/>
      <c r="N75" s="262">
        <f t="shared" si="16"/>
        <v>10913113809</v>
      </c>
      <c r="O75" s="267"/>
      <c r="P75" s="88"/>
      <c r="Q75" s="88"/>
      <c r="R75" s="88"/>
      <c r="S75" s="88"/>
      <c r="T75" s="262">
        <f t="shared" si="17"/>
        <v>0</v>
      </c>
      <c r="U75" s="264">
        <v>504</v>
      </c>
      <c r="V75" s="286" t="s">
        <v>377</v>
      </c>
    </row>
    <row r="76" spans="1:22" x14ac:dyDescent="0.25">
      <c r="A76" s="557"/>
      <c r="B76" s="564"/>
      <c r="C76" s="265"/>
      <c r="D76" s="88"/>
      <c r="E76" s="88"/>
      <c r="F76" s="88"/>
      <c r="G76" s="88"/>
      <c r="H76" s="262">
        <f t="shared" si="18"/>
        <v>0</v>
      </c>
      <c r="I76" s="265"/>
      <c r="J76" s="88"/>
      <c r="K76" s="88"/>
      <c r="L76" s="88">
        <v>4076174999</v>
      </c>
      <c r="M76" s="88"/>
      <c r="N76" s="262">
        <f t="shared" si="16"/>
        <v>4076174999</v>
      </c>
      <c r="O76" s="267"/>
      <c r="P76" s="88"/>
      <c r="Q76" s="88"/>
      <c r="R76" s="88"/>
      <c r="S76" s="88"/>
      <c r="T76" s="262">
        <f t="shared" si="17"/>
        <v>0</v>
      </c>
      <c r="U76" s="264" t="s">
        <v>403</v>
      </c>
      <c r="V76" s="286" t="s">
        <v>378</v>
      </c>
    </row>
    <row r="77" spans="1:22" x14ac:dyDescent="0.25">
      <c r="A77" s="557"/>
      <c r="B77" s="564"/>
      <c r="C77" s="265"/>
      <c r="D77" s="88"/>
      <c r="E77" s="88"/>
      <c r="F77" s="88"/>
      <c r="G77" s="88"/>
      <c r="H77" s="262">
        <f t="shared" si="18"/>
        <v>0</v>
      </c>
      <c r="I77" s="265"/>
      <c r="J77" s="88"/>
      <c r="K77" s="88"/>
      <c r="L77" s="88"/>
      <c r="M77" s="88"/>
      <c r="N77" s="262">
        <f t="shared" si="16"/>
        <v>0</v>
      </c>
      <c r="O77" s="267"/>
      <c r="P77" s="88"/>
      <c r="Q77" s="88"/>
      <c r="R77" s="88"/>
      <c r="S77" s="88"/>
      <c r="T77" s="262">
        <f t="shared" si="17"/>
        <v>0</v>
      </c>
    </row>
    <row r="78" spans="1:22" x14ac:dyDescent="0.25">
      <c r="A78" s="557"/>
      <c r="B78" s="564"/>
      <c r="C78" s="265"/>
      <c r="D78" s="88"/>
      <c r="E78" s="88"/>
      <c r="F78" s="88"/>
      <c r="G78" s="88"/>
      <c r="H78" s="262">
        <f t="shared" si="18"/>
        <v>0</v>
      </c>
      <c r="I78" s="265"/>
      <c r="J78" s="88"/>
      <c r="K78" s="88"/>
      <c r="L78" s="88"/>
      <c r="M78" s="88"/>
      <c r="N78" s="262">
        <f t="shared" si="16"/>
        <v>0</v>
      </c>
      <c r="O78" s="267"/>
      <c r="P78" s="88"/>
      <c r="Q78" s="88"/>
      <c r="R78" s="88"/>
      <c r="S78" s="88"/>
      <c r="T78" s="262">
        <f t="shared" si="17"/>
        <v>0</v>
      </c>
    </row>
    <row r="79" spans="1:22" x14ac:dyDescent="0.25">
      <c r="A79" s="557"/>
      <c r="B79" s="564"/>
      <c r="C79" s="265"/>
      <c r="D79" s="88"/>
      <c r="E79" s="88"/>
      <c r="F79" s="88"/>
      <c r="G79" s="88"/>
      <c r="H79" s="262">
        <f t="shared" si="18"/>
        <v>0</v>
      </c>
      <c r="I79" s="265"/>
      <c r="J79" s="88"/>
      <c r="K79" s="88"/>
      <c r="L79" s="88"/>
      <c r="M79" s="88"/>
      <c r="N79" s="262">
        <f t="shared" si="16"/>
        <v>0</v>
      </c>
      <c r="O79" s="267"/>
      <c r="P79" s="88"/>
      <c r="Q79" s="88"/>
      <c r="R79" s="88"/>
      <c r="S79" s="88"/>
      <c r="T79" s="262">
        <f t="shared" si="17"/>
        <v>0</v>
      </c>
    </row>
    <row r="80" spans="1:22" x14ac:dyDescent="0.25">
      <c r="A80" s="557"/>
      <c r="B80" s="564"/>
      <c r="C80" s="265"/>
      <c r="D80" s="88"/>
      <c r="E80" s="88"/>
      <c r="F80" s="88"/>
      <c r="G80" s="88"/>
      <c r="H80" s="262">
        <f t="shared" si="18"/>
        <v>0</v>
      </c>
      <c r="I80" s="265"/>
      <c r="J80" s="88"/>
      <c r="K80" s="88"/>
      <c r="L80" s="88"/>
      <c r="M80" s="88"/>
      <c r="N80" s="262">
        <f t="shared" si="16"/>
        <v>0</v>
      </c>
      <c r="O80" s="267"/>
      <c r="P80" s="88"/>
      <c r="Q80" s="88"/>
      <c r="R80" s="88"/>
      <c r="S80" s="88"/>
      <c r="T80" s="262">
        <f t="shared" si="17"/>
        <v>0</v>
      </c>
    </row>
    <row r="81" spans="1:22" x14ac:dyDescent="0.25">
      <c r="A81" s="557"/>
      <c r="B81" s="564"/>
      <c r="C81" s="265"/>
      <c r="D81" s="88"/>
      <c r="E81" s="88"/>
      <c r="F81" s="88"/>
      <c r="G81" s="88"/>
      <c r="H81" s="262">
        <f t="shared" si="18"/>
        <v>0</v>
      </c>
      <c r="I81" s="265"/>
      <c r="J81" s="88"/>
      <c r="K81" s="88"/>
      <c r="L81" s="88"/>
      <c r="M81" s="88"/>
      <c r="N81" s="262">
        <f t="shared" si="16"/>
        <v>0</v>
      </c>
      <c r="O81" s="267"/>
      <c r="P81" s="88"/>
      <c r="Q81" s="88"/>
      <c r="R81" s="88"/>
      <c r="S81" s="88"/>
      <c r="T81" s="262">
        <f t="shared" si="17"/>
        <v>0</v>
      </c>
    </row>
    <row r="82" spans="1:22" x14ac:dyDescent="0.25">
      <c r="A82" s="557"/>
      <c r="B82" s="564"/>
      <c r="C82" s="265"/>
      <c r="D82" s="88"/>
      <c r="E82" s="88"/>
      <c r="F82" s="88"/>
      <c r="G82" s="88"/>
      <c r="H82" s="262">
        <f t="shared" si="18"/>
        <v>0</v>
      </c>
      <c r="I82" s="265"/>
      <c r="J82" s="88"/>
      <c r="K82" s="88"/>
      <c r="L82" s="88"/>
      <c r="M82" s="88"/>
      <c r="N82" s="262">
        <f t="shared" si="16"/>
        <v>0</v>
      </c>
      <c r="O82" s="267"/>
      <c r="P82" s="88"/>
      <c r="Q82" s="88"/>
      <c r="R82" s="88"/>
      <c r="S82" s="88"/>
      <c r="T82" s="262">
        <f t="shared" si="17"/>
        <v>0</v>
      </c>
    </row>
    <row r="83" spans="1:22" x14ac:dyDescent="0.25">
      <c r="A83" s="557"/>
      <c r="B83" s="564"/>
      <c r="C83" s="265"/>
      <c r="D83" s="88"/>
      <c r="E83" s="88"/>
      <c r="F83" s="88"/>
      <c r="G83" s="88"/>
      <c r="H83" s="262">
        <f t="shared" si="18"/>
        <v>0</v>
      </c>
      <c r="I83" s="265"/>
      <c r="J83" s="88"/>
      <c r="K83" s="88"/>
      <c r="L83" s="88"/>
      <c r="M83" s="88"/>
      <c r="N83" s="262">
        <f t="shared" si="16"/>
        <v>0</v>
      </c>
      <c r="O83" s="267"/>
      <c r="P83" s="88"/>
      <c r="Q83" s="88"/>
      <c r="R83" s="88"/>
      <c r="S83" s="88"/>
      <c r="T83" s="262">
        <f t="shared" si="17"/>
        <v>0</v>
      </c>
    </row>
    <row r="84" spans="1:22" x14ac:dyDescent="0.25">
      <c r="A84" s="557"/>
      <c r="B84" s="564"/>
      <c r="C84" s="265"/>
      <c r="D84" s="88"/>
      <c r="E84" s="88"/>
      <c r="F84" s="88"/>
      <c r="G84" s="88"/>
      <c r="H84" s="262">
        <f t="shared" si="18"/>
        <v>0</v>
      </c>
      <c r="I84" s="265"/>
      <c r="J84" s="88"/>
      <c r="K84" s="88"/>
      <c r="L84" s="88"/>
      <c r="M84" s="88"/>
      <c r="N84" s="262">
        <f t="shared" si="16"/>
        <v>0</v>
      </c>
      <c r="O84" s="267"/>
      <c r="P84" s="88"/>
      <c r="Q84" s="88"/>
      <c r="R84" s="88"/>
      <c r="S84" s="88"/>
      <c r="T84" s="262">
        <f t="shared" si="17"/>
        <v>0</v>
      </c>
    </row>
    <row r="85" spans="1:22" x14ac:dyDescent="0.25">
      <c r="A85" s="557"/>
      <c r="B85" s="564"/>
      <c r="C85" s="265"/>
      <c r="D85" s="88"/>
      <c r="E85" s="88"/>
      <c r="F85" s="88"/>
      <c r="G85" s="88"/>
      <c r="H85" s="262">
        <f t="shared" si="18"/>
        <v>0</v>
      </c>
      <c r="I85" s="265"/>
      <c r="J85" s="88"/>
      <c r="K85" s="88"/>
      <c r="L85" s="88"/>
      <c r="M85" s="88"/>
      <c r="N85" s="262">
        <f t="shared" si="16"/>
        <v>0</v>
      </c>
      <c r="O85" s="267"/>
      <c r="P85" s="88"/>
      <c r="Q85" s="88"/>
      <c r="R85" s="88"/>
      <c r="S85" s="88"/>
      <c r="T85" s="262">
        <f t="shared" si="17"/>
        <v>0</v>
      </c>
    </row>
    <row r="86" spans="1:22" ht="28.5" customHeight="1" x14ac:dyDescent="0.25">
      <c r="A86" s="557"/>
      <c r="B86" s="559"/>
      <c r="C86" s="269">
        <f t="shared" ref="C86:N86" si="20">SUM(C32:C85)</f>
        <v>48090000000</v>
      </c>
      <c r="D86" s="269">
        <f t="shared" si="20"/>
        <v>2000000000</v>
      </c>
      <c r="E86" s="269">
        <f t="shared" si="20"/>
        <v>0</v>
      </c>
      <c r="F86" s="269">
        <f t="shared" si="20"/>
        <v>183409000000</v>
      </c>
      <c r="G86" s="269">
        <f t="shared" si="20"/>
        <v>13588000000</v>
      </c>
      <c r="H86" s="269">
        <f t="shared" si="20"/>
        <v>247087000000</v>
      </c>
      <c r="I86" s="269">
        <f t="shared" si="20"/>
        <v>0</v>
      </c>
      <c r="J86" s="269">
        <f t="shared" si="20"/>
        <v>3223708418</v>
      </c>
      <c r="K86" s="269">
        <f t="shared" si="20"/>
        <v>0</v>
      </c>
      <c r="L86" s="269">
        <f t="shared" si="20"/>
        <v>169703155808</v>
      </c>
      <c r="M86" s="269">
        <f t="shared" si="20"/>
        <v>0</v>
      </c>
      <c r="N86" s="269">
        <f t="shared" si="20"/>
        <v>172926864226</v>
      </c>
      <c r="O86" s="271">
        <f t="shared" ref="O86:T86" si="21">C86-I86</f>
        <v>48090000000</v>
      </c>
      <c r="P86" s="89">
        <f t="shared" si="21"/>
        <v>-1223708418</v>
      </c>
      <c r="Q86" s="89">
        <f t="shared" si="21"/>
        <v>0</v>
      </c>
      <c r="R86" s="89">
        <f t="shared" si="21"/>
        <v>13705844192</v>
      </c>
      <c r="S86" s="89">
        <f t="shared" si="21"/>
        <v>13588000000</v>
      </c>
      <c r="T86" s="270">
        <f t="shared" si="21"/>
        <v>74160135774</v>
      </c>
    </row>
    <row r="87" spans="1:22" ht="20.25" customHeight="1" x14ac:dyDescent="0.25">
      <c r="A87" s="557"/>
      <c r="B87" s="560" t="s">
        <v>185</v>
      </c>
      <c r="C87" s="265"/>
      <c r="D87" s="88"/>
      <c r="E87" s="88"/>
      <c r="F87" s="88"/>
      <c r="G87" s="88"/>
      <c r="H87" s="262">
        <f t="shared" si="18"/>
        <v>0</v>
      </c>
      <c r="I87" s="261"/>
      <c r="J87" s="88"/>
      <c r="K87" s="88"/>
      <c r="L87" s="88"/>
      <c r="M87" s="160">
        <v>4479420213</v>
      </c>
      <c r="N87" s="262">
        <f>SUM(I87:M87)</f>
        <v>4479420213</v>
      </c>
      <c r="O87" s="267"/>
      <c r="P87" s="88"/>
      <c r="Q87" s="88"/>
      <c r="R87" s="88"/>
      <c r="S87" s="88"/>
      <c r="T87" s="262">
        <f t="shared" ref="T87:T161" si="22">SUM(O87:S87)</f>
        <v>0</v>
      </c>
      <c r="U87" s="264">
        <v>91</v>
      </c>
      <c r="V87" s="273" t="s">
        <v>286</v>
      </c>
    </row>
    <row r="88" spans="1:22" x14ac:dyDescent="0.25">
      <c r="A88" s="557"/>
      <c r="B88" s="560"/>
      <c r="C88" s="265"/>
      <c r="D88" s="88"/>
      <c r="E88" s="88"/>
      <c r="F88" s="88"/>
      <c r="G88" s="88"/>
      <c r="H88" s="262">
        <f t="shared" si="18"/>
        <v>0</v>
      </c>
      <c r="I88" s="265"/>
      <c r="J88" s="88"/>
      <c r="K88" s="88"/>
      <c r="L88" s="160">
        <v>519750000</v>
      </c>
      <c r="M88" s="88"/>
      <c r="N88" s="262">
        <f>SUM(I88:M88)</f>
        <v>519750000</v>
      </c>
      <c r="O88" s="267"/>
      <c r="P88" s="88"/>
      <c r="Q88" s="88"/>
      <c r="R88" s="88"/>
      <c r="S88" s="88"/>
      <c r="T88" s="262">
        <f t="shared" si="22"/>
        <v>0</v>
      </c>
      <c r="U88" s="264">
        <v>93</v>
      </c>
      <c r="V88" s="273" t="s">
        <v>235</v>
      </c>
    </row>
    <row r="89" spans="1:22" x14ac:dyDescent="0.25">
      <c r="A89" s="557"/>
      <c r="B89" s="560"/>
      <c r="C89" s="265"/>
      <c r="D89" s="88"/>
      <c r="E89" s="88"/>
      <c r="F89" s="88"/>
      <c r="G89" s="88"/>
      <c r="H89" s="262">
        <f t="shared" si="18"/>
        <v>0</v>
      </c>
      <c r="I89" s="265"/>
      <c r="J89" s="88"/>
      <c r="K89" s="88"/>
      <c r="L89" s="160">
        <v>1188000</v>
      </c>
      <c r="M89" s="88"/>
      <c r="N89" s="262">
        <f>SUM(I89:M89)</f>
        <v>1188000</v>
      </c>
      <c r="O89" s="267"/>
      <c r="P89" s="88"/>
      <c r="Q89" s="88"/>
      <c r="R89" s="88"/>
      <c r="S89" s="88"/>
      <c r="T89" s="262">
        <f t="shared" si="22"/>
        <v>0</v>
      </c>
      <c r="U89" s="264">
        <v>94</v>
      </c>
      <c r="V89" s="273" t="s">
        <v>251</v>
      </c>
    </row>
    <row r="90" spans="1:22" ht="20.25" customHeight="1" x14ac:dyDescent="0.25">
      <c r="A90" s="557"/>
      <c r="B90" s="560"/>
      <c r="C90" s="261">
        <v>3000000000</v>
      </c>
      <c r="D90" s="88"/>
      <c r="E90" s="88"/>
      <c r="F90" s="88">
        <v>400000000</v>
      </c>
      <c r="G90" s="88"/>
      <c r="H90" s="262">
        <f t="shared" si="18"/>
        <v>3400000000</v>
      </c>
      <c r="I90" s="399">
        <v>314690331</v>
      </c>
      <c r="J90" s="88"/>
      <c r="K90" s="88"/>
      <c r="L90" s="88">
        <v>54666332</v>
      </c>
      <c r="M90" s="88"/>
      <c r="N90" s="262">
        <f t="shared" ref="N90" si="23">SUM(I90:M90)</f>
        <v>369356663</v>
      </c>
      <c r="O90" s="267"/>
      <c r="P90" s="88"/>
      <c r="Q90" s="88"/>
      <c r="R90" s="88"/>
      <c r="S90" s="88"/>
      <c r="T90" s="262">
        <f t="shared" si="22"/>
        <v>0</v>
      </c>
      <c r="U90" s="264">
        <v>100</v>
      </c>
      <c r="V90" s="256" t="s">
        <v>391</v>
      </c>
    </row>
    <row r="91" spans="1:22" ht="20.25" customHeight="1" x14ac:dyDescent="0.25">
      <c r="A91" s="557"/>
      <c r="B91" s="560"/>
      <c r="C91" s="88"/>
      <c r="D91" s="88"/>
      <c r="E91" s="88"/>
      <c r="F91" s="88"/>
      <c r="G91" s="88"/>
      <c r="H91" s="266">
        <f>SUM(C91:G91)</f>
        <v>0</v>
      </c>
      <c r="I91" s="160">
        <v>1045360268</v>
      </c>
      <c r="J91" s="88"/>
      <c r="K91" s="88"/>
      <c r="L91" s="88">
        <v>168153121</v>
      </c>
      <c r="M91" s="88"/>
      <c r="N91" s="266">
        <f>SUM(I91:M91)</f>
        <v>1213513389</v>
      </c>
      <c r="O91" s="267"/>
      <c r="P91" s="88"/>
      <c r="Q91" s="88"/>
      <c r="R91" s="88"/>
      <c r="S91" s="88"/>
      <c r="T91" s="266">
        <f>SUM(O91:S91)</f>
        <v>0</v>
      </c>
      <c r="U91" s="264">
        <v>101</v>
      </c>
      <c r="V91" s="256" t="s">
        <v>392</v>
      </c>
    </row>
    <row r="92" spans="1:22" x14ac:dyDescent="0.25">
      <c r="A92" s="557"/>
      <c r="B92" s="560"/>
      <c r="C92" s="265"/>
      <c r="D92" s="88"/>
      <c r="E92" s="88"/>
      <c r="F92" s="88"/>
      <c r="G92" s="88"/>
      <c r="H92" s="262">
        <f t="shared" si="18"/>
        <v>0</v>
      </c>
      <c r="I92" s="265"/>
      <c r="J92" s="88"/>
      <c r="K92" s="88"/>
      <c r="L92" s="160">
        <v>42919530</v>
      </c>
      <c r="M92" s="88"/>
      <c r="N92" s="262">
        <f t="shared" ref="N92:N103" si="24">SUM(I92:L92)</f>
        <v>42919530</v>
      </c>
      <c r="O92" s="267"/>
      <c r="P92" s="88"/>
      <c r="Q92" s="88"/>
      <c r="R92" s="88"/>
      <c r="S92" s="88"/>
      <c r="T92" s="262">
        <f t="shared" si="22"/>
        <v>0</v>
      </c>
      <c r="U92" s="264">
        <v>102</v>
      </c>
      <c r="V92" s="273" t="s">
        <v>236</v>
      </c>
    </row>
    <row r="93" spans="1:22" x14ac:dyDescent="0.25">
      <c r="A93" s="557"/>
      <c r="B93" s="560"/>
      <c r="C93" s="265"/>
      <c r="D93" s="88"/>
      <c r="E93" s="88"/>
      <c r="F93" s="88"/>
      <c r="G93" s="88"/>
      <c r="H93" s="262">
        <f t="shared" si="18"/>
        <v>0</v>
      </c>
      <c r="I93" s="265"/>
      <c r="J93" s="88"/>
      <c r="K93" s="88"/>
      <c r="L93" s="160">
        <v>42919530</v>
      </c>
      <c r="M93" s="88"/>
      <c r="N93" s="262">
        <f t="shared" si="24"/>
        <v>42919530</v>
      </c>
      <c r="O93" s="267"/>
      <c r="P93" s="88"/>
      <c r="Q93" s="88"/>
      <c r="R93" s="88"/>
      <c r="S93" s="88"/>
      <c r="T93" s="262">
        <f t="shared" si="22"/>
        <v>0</v>
      </c>
      <c r="U93" s="264">
        <v>103</v>
      </c>
      <c r="V93" s="273" t="s">
        <v>237</v>
      </c>
    </row>
    <row r="94" spans="1:22" x14ac:dyDescent="0.25">
      <c r="A94" s="557"/>
      <c r="B94" s="560"/>
      <c r="C94" s="265"/>
      <c r="D94" s="88"/>
      <c r="E94" s="88"/>
      <c r="F94" s="88"/>
      <c r="G94" s="88"/>
      <c r="H94" s="262">
        <f t="shared" si="18"/>
        <v>0</v>
      </c>
      <c r="I94" s="265"/>
      <c r="J94" s="88"/>
      <c r="K94" s="88"/>
      <c r="L94" s="160">
        <v>43418196</v>
      </c>
      <c r="M94" s="88"/>
      <c r="N94" s="262">
        <f t="shared" si="24"/>
        <v>43418196</v>
      </c>
      <c r="O94" s="267"/>
      <c r="P94" s="88"/>
      <c r="Q94" s="88"/>
      <c r="R94" s="88"/>
      <c r="S94" s="88"/>
      <c r="T94" s="262">
        <f t="shared" si="22"/>
        <v>0</v>
      </c>
      <c r="U94" s="264">
        <v>104</v>
      </c>
      <c r="V94" s="273" t="s">
        <v>238</v>
      </c>
    </row>
    <row r="95" spans="1:22" x14ac:dyDescent="0.25">
      <c r="A95" s="557"/>
      <c r="B95" s="560"/>
      <c r="C95" s="265"/>
      <c r="D95" s="88"/>
      <c r="E95" s="88"/>
      <c r="F95" s="88"/>
      <c r="G95" s="88"/>
      <c r="H95" s="262">
        <f t="shared" si="18"/>
        <v>0</v>
      </c>
      <c r="I95" s="265"/>
      <c r="J95" s="88"/>
      <c r="K95" s="88"/>
      <c r="L95" s="160">
        <v>62610162</v>
      </c>
      <c r="M95" s="88"/>
      <c r="N95" s="262">
        <f t="shared" si="24"/>
        <v>62610162</v>
      </c>
      <c r="O95" s="267"/>
      <c r="P95" s="88"/>
      <c r="Q95" s="88"/>
      <c r="R95" s="88"/>
      <c r="S95" s="88"/>
      <c r="T95" s="262">
        <f t="shared" si="22"/>
        <v>0</v>
      </c>
      <c r="U95" s="264">
        <v>105</v>
      </c>
      <c r="V95" s="273" t="s">
        <v>239</v>
      </c>
    </row>
    <row r="96" spans="1:22" x14ac:dyDescent="0.25">
      <c r="A96" s="557"/>
      <c r="B96" s="560"/>
      <c r="C96" s="265"/>
      <c r="D96" s="88"/>
      <c r="E96" s="88"/>
      <c r="F96" s="88"/>
      <c r="G96" s="88"/>
      <c r="H96" s="262">
        <f>SUM(C96:G96)</f>
        <v>0</v>
      </c>
      <c r="I96" s="265"/>
      <c r="J96" s="88"/>
      <c r="K96" s="88"/>
      <c r="L96" s="160">
        <v>49279914</v>
      </c>
      <c r="M96" s="88"/>
      <c r="N96" s="262">
        <f t="shared" si="24"/>
        <v>49279914</v>
      </c>
      <c r="O96" s="267"/>
      <c r="P96" s="88"/>
      <c r="Q96" s="88"/>
      <c r="R96" s="88"/>
      <c r="S96" s="88"/>
      <c r="T96" s="262">
        <f t="shared" si="22"/>
        <v>0</v>
      </c>
      <c r="U96" s="264">
        <v>106</v>
      </c>
      <c r="V96" s="273" t="s">
        <v>240</v>
      </c>
    </row>
    <row r="97" spans="1:22" x14ac:dyDescent="0.25">
      <c r="A97" s="557"/>
      <c r="B97" s="560"/>
      <c r="C97" s="265"/>
      <c r="D97" s="88"/>
      <c r="E97" s="88"/>
      <c r="F97" s="88"/>
      <c r="G97" s="88"/>
      <c r="H97" s="262">
        <f>SUM(C97:G97)</f>
        <v>0</v>
      </c>
      <c r="I97" s="265"/>
      <c r="J97" s="88"/>
      <c r="K97" s="88"/>
      <c r="L97" s="160">
        <v>206654400</v>
      </c>
      <c r="M97" s="88"/>
      <c r="N97" s="262">
        <f t="shared" si="24"/>
        <v>206654400</v>
      </c>
      <c r="O97" s="267"/>
      <c r="P97" s="88"/>
      <c r="Q97" s="88"/>
      <c r="R97" s="88"/>
      <c r="S97" s="88"/>
      <c r="T97" s="262">
        <f t="shared" si="22"/>
        <v>0</v>
      </c>
      <c r="U97" s="264">
        <v>107</v>
      </c>
      <c r="V97" s="273" t="s">
        <v>241</v>
      </c>
    </row>
    <row r="98" spans="1:22" x14ac:dyDescent="0.25">
      <c r="A98" s="557"/>
      <c r="B98" s="560"/>
      <c r="C98" s="265"/>
      <c r="D98" s="88"/>
      <c r="E98" s="88"/>
      <c r="F98" s="88"/>
      <c r="G98" s="88"/>
      <c r="H98" s="262">
        <f>SUM(C98:G98)</f>
        <v>0</v>
      </c>
      <c r="I98" s="265"/>
      <c r="J98" s="88"/>
      <c r="K98" s="88"/>
      <c r="L98" s="160">
        <v>204368400</v>
      </c>
      <c r="M98" s="88"/>
      <c r="N98" s="262">
        <f t="shared" si="24"/>
        <v>204368400</v>
      </c>
      <c r="O98" s="267"/>
      <c r="P98" s="88"/>
      <c r="Q98" s="88"/>
      <c r="R98" s="88"/>
      <c r="S98" s="88"/>
      <c r="T98" s="262">
        <f t="shared" si="22"/>
        <v>0</v>
      </c>
      <c r="U98" s="264">
        <v>108</v>
      </c>
      <c r="V98" s="273" t="s">
        <v>242</v>
      </c>
    </row>
    <row r="99" spans="1:22" x14ac:dyDescent="0.25">
      <c r="A99" s="557"/>
      <c r="B99" s="560"/>
      <c r="C99" s="265"/>
      <c r="D99" s="88"/>
      <c r="E99" s="88"/>
      <c r="F99" s="88"/>
      <c r="G99" s="88"/>
      <c r="H99" s="262">
        <f>SUM(C99:G99)</f>
        <v>0</v>
      </c>
      <c r="I99" s="265"/>
      <c r="J99" s="88"/>
      <c r="K99" s="88"/>
      <c r="L99" s="160">
        <v>265719150</v>
      </c>
      <c r="M99" s="88"/>
      <c r="N99" s="262">
        <f t="shared" si="24"/>
        <v>265719150</v>
      </c>
      <c r="O99" s="267"/>
      <c r="P99" s="88"/>
      <c r="Q99" s="88"/>
      <c r="R99" s="88"/>
      <c r="S99" s="88"/>
      <c r="T99" s="262">
        <f t="shared" si="22"/>
        <v>0</v>
      </c>
      <c r="U99" s="264">
        <v>109</v>
      </c>
      <c r="V99" s="273" t="s">
        <v>243</v>
      </c>
    </row>
    <row r="100" spans="1:22" x14ac:dyDescent="0.25">
      <c r="A100" s="557"/>
      <c r="B100" s="560"/>
      <c r="C100" s="265"/>
      <c r="D100" s="88"/>
      <c r="E100" s="88"/>
      <c r="F100" s="88"/>
      <c r="G100" s="88"/>
      <c r="H100" s="262">
        <f t="shared" si="18"/>
        <v>0</v>
      </c>
      <c r="I100" s="265"/>
      <c r="J100" s="88"/>
      <c r="K100" s="88"/>
      <c r="L100" s="160">
        <v>224818650</v>
      </c>
      <c r="M100" s="88"/>
      <c r="N100" s="262">
        <f t="shared" si="24"/>
        <v>224818650</v>
      </c>
      <c r="O100" s="267"/>
      <c r="P100" s="88"/>
      <c r="Q100" s="88"/>
      <c r="R100" s="88"/>
      <c r="S100" s="88"/>
      <c r="T100" s="262">
        <f t="shared" si="22"/>
        <v>0</v>
      </c>
      <c r="U100" s="264">
        <v>110</v>
      </c>
      <c r="V100" s="273" t="s">
        <v>244</v>
      </c>
    </row>
    <row r="101" spans="1:22" x14ac:dyDescent="0.25">
      <c r="A101" s="557"/>
      <c r="B101" s="560"/>
      <c r="C101" s="265"/>
      <c r="D101" s="88"/>
      <c r="E101" s="88"/>
      <c r="F101" s="88"/>
      <c r="G101" s="88"/>
      <c r="H101" s="262">
        <f t="shared" si="18"/>
        <v>0</v>
      </c>
      <c r="I101" s="265"/>
      <c r="J101" s="88"/>
      <c r="K101" s="88"/>
      <c r="L101" s="160">
        <v>224818650</v>
      </c>
      <c r="M101" s="88"/>
      <c r="N101" s="262">
        <f t="shared" si="24"/>
        <v>224818650</v>
      </c>
      <c r="O101" s="267"/>
      <c r="P101" s="88"/>
      <c r="Q101" s="88"/>
      <c r="R101" s="88"/>
      <c r="S101" s="88"/>
      <c r="T101" s="262">
        <f t="shared" si="22"/>
        <v>0</v>
      </c>
      <c r="U101" s="264">
        <v>111</v>
      </c>
      <c r="V101" s="273" t="s">
        <v>245</v>
      </c>
    </row>
    <row r="102" spans="1:22" x14ac:dyDescent="0.25">
      <c r="A102" s="557"/>
      <c r="B102" s="560"/>
      <c r="C102" s="265"/>
      <c r="D102" s="88"/>
      <c r="E102" s="88"/>
      <c r="F102" s="88"/>
      <c r="G102" s="88"/>
      <c r="H102" s="262">
        <f t="shared" si="18"/>
        <v>0</v>
      </c>
      <c r="I102" s="265"/>
      <c r="J102" s="88"/>
      <c r="K102" s="88"/>
      <c r="L102" s="160">
        <v>259578000</v>
      </c>
      <c r="M102" s="88"/>
      <c r="N102" s="262">
        <f t="shared" si="24"/>
        <v>259578000</v>
      </c>
      <c r="O102" s="267"/>
      <c r="P102" s="88"/>
      <c r="Q102" s="88"/>
      <c r="R102" s="88"/>
      <c r="S102" s="88"/>
      <c r="T102" s="262">
        <f t="shared" si="22"/>
        <v>0</v>
      </c>
      <c r="U102" s="264">
        <v>115</v>
      </c>
      <c r="V102" s="273" t="s">
        <v>246</v>
      </c>
    </row>
    <row r="103" spans="1:22" x14ac:dyDescent="0.25">
      <c r="A103" s="557"/>
      <c r="B103" s="560"/>
      <c r="C103" s="265"/>
      <c r="D103" s="88"/>
      <c r="E103" s="88"/>
      <c r="F103" s="88"/>
      <c r="G103" s="88"/>
      <c r="H103" s="262">
        <f t="shared" si="18"/>
        <v>0</v>
      </c>
      <c r="I103" s="265"/>
      <c r="J103" s="88"/>
      <c r="K103" s="88"/>
      <c r="L103" s="160">
        <v>87178000</v>
      </c>
      <c r="M103" s="88"/>
      <c r="N103" s="262">
        <f t="shared" si="24"/>
        <v>87178000</v>
      </c>
      <c r="O103" s="267"/>
      <c r="P103" s="88"/>
      <c r="Q103" s="88"/>
      <c r="R103" s="88"/>
      <c r="S103" s="88"/>
      <c r="T103" s="262">
        <f t="shared" si="22"/>
        <v>0</v>
      </c>
      <c r="U103" s="264">
        <v>123</v>
      </c>
      <c r="V103" s="273" t="s">
        <v>247</v>
      </c>
    </row>
    <row r="104" spans="1:22" x14ac:dyDescent="0.25">
      <c r="A104" s="557"/>
      <c r="B104" s="560"/>
      <c r="C104" s="265"/>
      <c r="D104" s="88"/>
      <c r="E104" s="88"/>
      <c r="F104" s="88"/>
      <c r="G104" s="88"/>
      <c r="H104" s="262">
        <f t="shared" si="18"/>
        <v>0</v>
      </c>
      <c r="I104" s="265"/>
      <c r="J104" s="88"/>
      <c r="K104" s="88"/>
      <c r="L104" s="160">
        <v>43589000</v>
      </c>
      <c r="M104" s="88"/>
      <c r="N104" s="262">
        <f t="shared" ref="N104:N161" si="25">SUM(I104:M104)</f>
        <v>43589000</v>
      </c>
      <c r="O104" s="267"/>
      <c r="P104" s="88"/>
      <c r="Q104" s="88"/>
      <c r="R104" s="88"/>
      <c r="S104" s="88"/>
      <c r="T104" s="262">
        <f t="shared" si="22"/>
        <v>0</v>
      </c>
      <c r="U104" s="264">
        <v>138</v>
      </c>
      <c r="V104" s="273" t="s">
        <v>247</v>
      </c>
    </row>
    <row r="105" spans="1:22" x14ac:dyDescent="0.25">
      <c r="A105" s="557"/>
      <c r="B105" s="560"/>
      <c r="C105" s="265"/>
      <c r="D105" s="88"/>
      <c r="E105" s="88"/>
      <c r="F105" s="88"/>
      <c r="G105" s="88"/>
      <c r="H105" s="262">
        <f t="shared" si="18"/>
        <v>0</v>
      </c>
      <c r="I105" s="265"/>
      <c r="J105" s="88"/>
      <c r="K105" s="88"/>
      <c r="L105" s="160">
        <v>259578000</v>
      </c>
      <c r="M105" s="88"/>
      <c r="N105" s="262">
        <f t="shared" si="25"/>
        <v>259578000</v>
      </c>
      <c r="O105" s="267"/>
      <c r="P105" s="88"/>
      <c r="Q105" s="88"/>
      <c r="R105" s="88"/>
      <c r="S105" s="88"/>
      <c r="T105" s="262">
        <f t="shared" si="22"/>
        <v>0</v>
      </c>
      <c r="U105" s="264">
        <v>142</v>
      </c>
      <c r="V105" s="273" t="s">
        <v>248</v>
      </c>
    </row>
    <row r="106" spans="1:22" x14ac:dyDescent="0.25">
      <c r="A106" s="557"/>
      <c r="B106" s="560"/>
      <c r="C106" s="265"/>
      <c r="D106" s="88"/>
      <c r="E106" s="88"/>
      <c r="F106" s="88"/>
      <c r="G106" s="88"/>
      <c r="H106" s="262">
        <f t="shared" si="18"/>
        <v>0</v>
      </c>
      <c r="I106" s="265"/>
      <c r="J106" s="88"/>
      <c r="K106" s="88"/>
      <c r="L106" s="88"/>
      <c r="M106" s="160">
        <v>820327271</v>
      </c>
      <c r="N106" s="262">
        <f t="shared" si="25"/>
        <v>820327271</v>
      </c>
      <c r="O106" s="267"/>
      <c r="P106" s="88"/>
      <c r="Q106" s="88"/>
      <c r="R106" s="88"/>
      <c r="S106" s="88"/>
      <c r="T106" s="262">
        <f t="shared" si="22"/>
        <v>0</v>
      </c>
      <c r="U106" s="264">
        <v>143</v>
      </c>
      <c r="V106" s="273" t="s">
        <v>287</v>
      </c>
    </row>
    <row r="107" spans="1:22" x14ac:dyDescent="0.25">
      <c r="A107" s="557"/>
      <c r="B107" s="560"/>
      <c r="C107" s="265"/>
      <c r="D107" s="88"/>
      <c r="E107" s="88"/>
      <c r="F107" s="88"/>
      <c r="G107" s="88"/>
      <c r="H107" s="266">
        <f>SUM(C107:G107)</f>
        <v>0</v>
      </c>
      <c r="I107" s="160">
        <v>225458100</v>
      </c>
      <c r="J107" s="88"/>
      <c r="K107" s="88"/>
      <c r="L107" s="88">
        <v>36331800</v>
      </c>
      <c r="M107" s="88"/>
      <c r="N107" s="266">
        <f>SUM(I107:M107)</f>
        <v>261789900</v>
      </c>
      <c r="O107" s="267"/>
      <c r="P107" s="88"/>
      <c r="Q107" s="88"/>
      <c r="R107" s="88"/>
      <c r="S107" s="88"/>
      <c r="T107" s="266">
        <f>SUM(O107:S107)</f>
        <v>0</v>
      </c>
      <c r="U107" s="264">
        <v>146</v>
      </c>
      <c r="V107" s="256" t="s">
        <v>393</v>
      </c>
    </row>
    <row r="108" spans="1:22" x14ac:dyDescent="0.25">
      <c r="A108" s="557"/>
      <c r="B108" s="560"/>
      <c r="C108" s="265"/>
      <c r="D108" s="88"/>
      <c r="E108" s="88"/>
      <c r="F108" s="88"/>
      <c r="G108" s="88"/>
      <c r="H108" s="262">
        <f t="shared" si="18"/>
        <v>0</v>
      </c>
      <c r="I108" s="265"/>
      <c r="J108" s="88"/>
      <c r="K108" s="88"/>
      <c r="L108" s="160">
        <v>228842250</v>
      </c>
      <c r="M108" s="88"/>
      <c r="N108" s="262">
        <f t="shared" si="25"/>
        <v>228842250</v>
      </c>
      <c r="O108" s="267"/>
      <c r="P108" s="88"/>
      <c r="Q108" s="88"/>
      <c r="R108" s="88"/>
      <c r="S108" s="88"/>
      <c r="T108" s="262">
        <f t="shared" si="22"/>
        <v>0</v>
      </c>
      <c r="U108" s="264">
        <v>147</v>
      </c>
      <c r="V108" s="273" t="s">
        <v>249</v>
      </c>
    </row>
    <row r="109" spans="1:22" x14ac:dyDescent="0.25">
      <c r="A109" s="557"/>
      <c r="B109" s="560"/>
      <c r="C109" s="265"/>
      <c r="D109" s="88"/>
      <c r="E109" s="88"/>
      <c r="F109" s="88"/>
      <c r="G109" s="88"/>
      <c r="H109" s="262">
        <f t="shared" si="18"/>
        <v>0</v>
      </c>
      <c r="I109" s="265"/>
      <c r="J109" s="88"/>
      <c r="K109" s="88"/>
      <c r="L109" s="160">
        <v>228842250</v>
      </c>
      <c r="M109" s="88"/>
      <c r="N109" s="262">
        <f t="shared" si="25"/>
        <v>228842250</v>
      </c>
      <c r="O109" s="267"/>
      <c r="P109" s="88"/>
      <c r="Q109" s="88"/>
      <c r="R109" s="88"/>
      <c r="S109" s="88"/>
      <c r="T109" s="262">
        <f t="shared" si="22"/>
        <v>0</v>
      </c>
      <c r="U109" s="264">
        <v>184</v>
      </c>
      <c r="V109" s="273" t="s">
        <v>249</v>
      </c>
    </row>
    <row r="110" spans="1:22" x14ac:dyDescent="0.25">
      <c r="A110" s="557"/>
      <c r="B110" s="560"/>
      <c r="C110" s="265"/>
      <c r="D110" s="88"/>
      <c r="E110" s="88"/>
      <c r="F110" s="88"/>
      <c r="G110" s="88"/>
      <c r="H110" s="262">
        <f t="shared" si="18"/>
        <v>0</v>
      </c>
      <c r="I110" s="265"/>
      <c r="J110" s="88"/>
      <c r="K110" s="88"/>
      <c r="L110" s="160">
        <v>49349803</v>
      </c>
      <c r="M110" s="88"/>
      <c r="N110" s="262">
        <f t="shared" si="25"/>
        <v>49349803</v>
      </c>
      <c r="O110" s="267"/>
      <c r="P110" s="88"/>
      <c r="Q110" s="88"/>
      <c r="R110" s="88"/>
      <c r="S110" s="88"/>
      <c r="T110" s="262">
        <f t="shared" si="22"/>
        <v>0</v>
      </c>
      <c r="U110" s="264">
        <v>189</v>
      </c>
      <c r="V110" s="273" t="s">
        <v>250</v>
      </c>
    </row>
    <row r="111" spans="1:22" x14ac:dyDescent="0.25">
      <c r="A111" s="557"/>
      <c r="B111" s="560"/>
      <c r="C111" s="265"/>
      <c r="D111" s="88"/>
      <c r="E111" s="88"/>
      <c r="F111" s="88"/>
      <c r="G111" s="88"/>
      <c r="H111" s="262">
        <f t="shared" si="18"/>
        <v>0</v>
      </c>
      <c r="I111" s="265"/>
      <c r="J111" s="88"/>
      <c r="K111" s="88"/>
      <c r="L111" s="160">
        <v>228842250</v>
      </c>
      <c r="M111" s="88"/>
      <c r="N111" s="262">
        <f t="shared" si="25"/>
        <v>228842250</v>
      </c>
      <c r="O111" s="267"/>
      <c r="P111" s="88"/>
      <c r="Q111" s="88"/>
      <c r="R111" s="88"/>
      <c r="S111" s="88"/>
      <c r="T111" s="262">
        <f t="shared" si="22"/>
        <v>0</v>
      </c>
      <c r="U111" s="264">
        <v>199</v>
      </c>
      <c r="V111" s="273" t="s">
        <v>302</v>
      </c>
    </row>
    <row r="112" spans="1:22" x14ac:dyDescent="0.25">
      <c r="A112" s="557"/>
      <c r="B112" s="560"/>
      <c r="C112" s="265"/>
      <c r="D112" s="88"/>
      <c r="E112" s="88"/>
      <c r="F112" s="88"/>
      <c r="G112" s="88"/>
      <c r="H112" s="262">
        <f t="shared" si="18"/>
        <v>0</v>
      </c>
      <c r="I112" s="265"/>
      <c r="J112" s="88"/>
      <c r="K112" s="88"/>
      <c r="L112" s="88"/>
      <c r="M112" s="160">
        <v>1491649225</v>
      </c>
      <c r="N112" s="262">
        <f t="shared" si="25"/>
        <v>1491649225</v>
      </c>
      <c r="O112" s="267"/>
      <c r="P112" s="88"/>
      <c r="Q112" s="88"/>
      <c r="R112" s="88"/>
      <c r="S112" s="88"/>
      <c r="T112" s="262">
        <f t="shared" si="22"/>
        <v>0</v>
      </c>
      <c r="U112" s="264">
        <v>220</v>
      </c>
      <c r="V112" s="256" t="s">
        <v>288</v>
      </c>
    </row>
    <row r="113" spans="1:22" x14ac:dyDescent="0.25">
      <c r="A113" s="557"/>
      <c r="B113" s="560"/>
      <c r="C113" s="265"/>
      <c r="D113" s="88"/>
      <c r="E113" s="88"/>
      <c r="F113" s="88"/>
      <c r="G113" s="88"/>
      <c r="H113" s="262">
        <f>SUM(C113:G113)</f>
        <v>0</v>
      </c>
      <c r="I113" s="265"/>
      <c r="J113" s="88"/>
      <c r="K113" s="88"/>
      <c r="L113" s="160">
        <v>1007363201</v>
      </c>
      <c r="M113" s="88"/>
      <c r="N113" s="262">
        <f t="shared" si="25"/>
        <v>1007363201</v>
      </c>
      <c r="O113" s="267"/>
      <c r="P113" s="88"/>
      <c r="Q113" s="88"/>
      <c r="R113" s="88"/>
      <c r="S113" s="88"/>
      <c r="T113" s="262">
        <f t="shared" si="22"/>
        <v>0</v>
      </c>
      <c r="U113" s="264">
        <v>260</v>
      </c>
      <c r="V113" s="256" t="s">
        <v>268</v>
      </c>
    </row>
    <row r="114" spans="1:22" x14ac:dyDescent="0.25">
      <c r="A114" s="557"/>
      <c r="B114" s="560"/>
      <c r="C114" s="265"/>
      <c r="D114" s="88"/>
      <c r="E114" s="88"/>
      <c r="F114" s="88"/>
      <c r="G114" s="88"/>
      <c r="H114" s="262">
        <f>SUM(C114:G114)</f>
        <v>0</v>
      </c>
      <c r="I114" s="265"/>
      <c r="J114" s="88"/>
      <c r="K114" s="88"/>
      <c r="L114" s="160">
        <v>43589000</v>
      </c>
      <c r="M114" s="88"/>
      <c r="N114" s="262">
        <f t="shared" si="25"/>
        <v>43589000</v>
      </c>
      <c r="O114" s="267"/>
      <c r="P114" s="88"/>
      <c r="Q114" s="88"/>
      <c r="R114" s="88"/>
      <c r="S114" s="88"/>
      <c r="T114" s="262">
        <f t="shared" si="22"/>
        <v>0</v>
      </c>
      <c r="U114" s="264">
        <v>261</v>
      </c>
      <c r="V114" s="256" t="s">
        <v>269</v>
      </c>
    </row>
    <row r="115" spans="1:22" x14ac:dyDescent="0.25">
      <c r="A115" s="557"/>
      <c r="B115" s="560"/>
      <c r="C115" s="265"/>
      <c r="D115" s="88"/>
      <c r="E115" s="88"/>
      <c r="F115" s="88"/>
      <c r="G115" s="88"/>
      <c r="H115" s="262">
        <f>SUM(C115:G115)</f>
        <v>0</v>
      </c>
      <c r="I115" s="265"/>
      <c r="J115" s="88"/>
      <c r="K115" s="88"/>
      <c r="L115" s="160">
        <v>228842250</v>
      </c>
      <c r="M115" s="88"/>
      <c r="N115" s="262">
        <f t="shared" si="25"/>
        <v>228842250</v>
      </c>
      <c r="O115" s="267"/>
      <c r="P115" s="88"/>
      <c r="Q115" s="88"/>
      <c r="R115" s="88"/>
      <c r="S115" s="88"/>
      <c r="T115" s="262">
        <f t="shared" si="22"/>
        <v>0</v>
      </c>
      <c r="U115" s="264">
        <v>282</v>
      </c>
      <c r="V115" s="256" t="s">
        <v>303</v>
      </c>
    </row>
    <row r="116" spans="1:22" x14ac:dyDescent="0.25">
      <c r="A116" s="557"/>
      <c r="B116" s="560"/>
      <c r="C116" s="265"/>
      <c r="D116" s="88"/>
      <c r="E116" s="88"/>
      <c r="F116" s="88"/>
      <c r="G116" s="88"/>
      <c r="H116" s="262">
        <f>SUM(C116:G116)</f>
        <v>0</v>
      </c>
      <c r="I116" s="265"/>
      <c r="J116" s="88"/>
      <c r="K116" s="88"/>
      <c r="L116" s="160">
        <v>25534099</v>
      </c>
      <c r="M116" s="88"/>
      <c r="N116" s="262">
        <f t="shared" si="25"/>
        <v>25534099</v>
      </c>
      <c r="O116" s="267"/>
      <c r="P116" s="88"/>
      <c r="Q116" s="88"/>
      <c r="R116" s="88"/>
      <c r="S116" s="88"/>
      <c r="T116" s="262">
        <f t="shared" si="22"/>
        <v>0</v>
      </c>
      <c r="U116" s="264">
        <v>294</v>
      </c>
      <c r="V116" s="256" t="s">
        <v>271</v>
      </c>
    </row>
    <row r="117" spans="1:22" x14ac:dyDescent="0.25">
      <c r="A117" s="557"/>
      <c r="B117" s="560"/>
      <c r="C117" s="265"/>
      <c r="D117" s="88"/>
      <c r="E117" s="88"/>
      <c r="F117" s="88"/>
      <c r="G117" s="88"/>
      <c r="H117" s="262">
        <f t="shared" si="18"/>
        <v>0</v>
      </c>
      <c r="I117" s="265"/>
      <c r="J117" s="88"/>
      <c r="K117" s="88"/>
      <c r="L117" s="88"/>
      <c r="M117" s="160">
        <v>1224953099</v>
      </c>
      <c r="N117" s="262">
        <f t="shared" si="25"/>
        <v>1224953099</v>
      </c>
      <c r="O117" s="267"/>
      <c r="P117" s="88"/>
      <c r="Q117" s="88"/>
      <c r="R117" s="88"/>
      <c r="S117" s="88"/>
      <c r="T117" s="262">
        <f t="shared" si="22"/>
        <v>0</v>
      </c>
      <c r="U117" s="264">
        <v>339</v>
      </c>
      <c r="V117" s="256" t="s">
        <v>289</v>
      </c>
    </row>
    <row r="118" spans="1:22" x14ac:dyDescent="0.25">
      <c r="A118" s="557"/>
      <c r="B118" s="560"/>
      <c r="C118" s="265"/>
      <c r="D118" s="88"/>
      <c r="E118" s="88"/>
      <c r="F118" s="88"/>
      <c r="G118" s="88"/>
      <c r="H118" s="262">
        <f t="shared" si="18"/>
        <v>0</v>
      </c>
      <c r="I118" s="265"/>
      <c r="J118" s="88"/>
      <c r="K118" s="88"/>
      <c r="L118" s="160">
        <v>49279919</v>
      </c>
      <c r="M118" s="88"/>
      <c r="N118" s="262">
        <f t="shared" si="25"/>
        <v>49279919</v>
      </c>
      <c r="O118" s="267"/>
      <c r="P118" s="88"/>
      <c r="Q118" s="88"/>
      <c r="R118" s="88"/>
      <c r="S118" s="88"/>
      <c r="T118" s="262">
        <f t="shared" si="22"/>
        <v>0</v>
      </c>
      <c r="U118" s="264">
        <v>344</v>
      </c>
      <c r="V118" s="273" t="s">
        <v>292</v>
      </c>
    </row>
    <row r="119" spans="1:22" x14ac:dyDescent="0.25">
      <c r="A119" s="557"/>
      <c r="B119" s="560"/>
      <c r="C119" s="265"/>
      <c r="D119" s="88"/>
      <c r="E119" s="88"/>
      <c r="F119" s="88"/>
      <c r="G119" s="88"/>
      <c r="H119" s="262">
        <f>SUM(C119:G119)</f>
        <v>0</v>
      </c>
      <c r="I119" s="265"/>
      <c r="J119" s="88"/>
      <c r="K119" s="88"/>
      <c r="L119" s="160">
        <v>49279914</v>
      </c>
      <c r="M119" s="88"/>
      <c r="N119" s="262">
        <f t="shared" si="25"/>
        <v>49279914</v>
      </c>
      <c r="O119" s="267"/>
      <c r="P119" s="88"/>
      <c r="Q119" s="88"/>
      <c r="R119" s="88"/>
      <c r="S119" s="88"/>
      <c r="T119" s="262">
        <f t="shared" si="22"/>
        <v>0</v>
      </c>
      <c r="U119" s="264">
        <v>347</v>
      </c>
      <c r="V119" s="273" t="s">
        <v>290</v>
      </c>
    </row>
    <row r="120" spans="1:22" x14ac:dyDescent="0.25">
      <c r="A120" s="557"/>
      <c r="B120" s="560"/>
      <c r="C120" s="265"/>
      <c r="D120" s="88"/>
      <c r="E120" s="88"/>
      <c r="F120" s="88"/>
      <c r="G120" s="88"/>
      <c r="H120" s="262">
        <f>SUM(C120:G120)</f>
        <v>0</v>
      </c>
      <c r="I120" s="265"/>
      <c r="J120" s="88"/>
      <c r="K120" s="88"/>
      <c r="L120" s="160">
        <v>70624902</v>
      </c>
      <c r="M120" s="88"/>
      <c r="N120" s="262">
        <f t="shared" si="25"/>
        <v>70624902</v>
      </c>
      <c r="O120" s="267"/>
      <c r="P120" s="88"/>
      <c r="Q120" s="88"/>
      <c r="R120" s="88"/>
      <c r="S120" s="88"/>
      <c r="T120" s="262">
        <f t="shared" si="22"/>
        <v>0</v>
      </c>
      <c r="U120" s="264">
        <v>348</v>
      </c>
      <c r="V120" s="273" t="s">
        <v>293</v>
      </c>
    </row>
    <row r="121" spans="1:22" x14ac:dyDescent="0.25">
      <c r="A121" s="557"/>
      <c r="B121" s="560"/>
      <c r="C121" s="265"/>
      <c r="D121" s="88"/>
      <c r="E121" s="88"/>
      <c r="F121" s="88"/>
      <c r="G121" s="88"/>
      <c r="H121" s="262">
        <f>SUM(C121:G121)</f>
        <v>0</v>
      </c>
      <c r="I121" s="265"/>
      <c r="J121" s="88"/>
      <c r="K121" s="88"/>
      <c r="L121" s="160">
        <v>21794500</v>
      </c>
      <c r="M121" s="88"/>
      <c r="N121" s="262">
        <f t="shared" si="25"/>
        <v>21794500</v>
      </c>
      <c r="O121" s="267"/>
      <c r="P121" s="88"/>
      <c r="Q121" s="88"/>
      <c r="R121" s="88"/>
      <c r="S121" s="88"/>
      <c r="T121" s="262">
        <f t="shared" si="22"/>
        <v>0</v>
      </c>
      <c r="U121" s="264">
        <v>350</v>
      </c>
      <c r="V121" s="256" t="s">
        <v>307</v>
      </c>
    </row>
    <row r="122" spans="1:22" x14ac:dyDescent="0.25">
      <c r="A122" s="557"/>
      <c r="B122" s="560"/>
      <c r="C122" s="265"/>
      <c r="D122" s="88"/>
      <c r="E122" s="88"/>
      <c r="F122" s="88"/>
      <c r="G122" s="88"/>
      <c r="H122" s="262">
        <f>SUM(C122:G122)</f>
        <v>0</v>
      </c>
      <c r="I122" s="265"/>
      <c r="J122" s="88"/>
      <c r="K122" s="88"/>
      <c r="L122" s="160">
        <v>227836350</v>
      </c>
      <c r="M122" s="88"/>
      <c r="N122" s="262">
        <f t="shared" si="25"/>
        <v>227836350</v>
      </c>
      <c r="O122" s="267"/>
      <c r="P122" s="88"/>
      <c r="Q122" s="88"/>
      <c r="R122" s="88"/>
      <c r="S122" s="88"/>
      <c r="T122" s="262">
        <f t="shared" si="22"/>
        <v>0</v>
      </c>
      <c r="U122" s="264">
        <v>360</v>
      </c>
      <c r="V122" s="256" t="s">
        <v>304</v>
      </c>
    </row>
    <row r="123" spans="1:22" x14ac:dyDescent="0.25">
      <c r="A123" s="557"/>
      <c r="B123" s="560"/>
      <c r="C123" s="265"/>
      <c r="D123" s="88"/>
      <c r="E123" s="88"/>
      <c r="F123" s="88"/>
      <c r="G123" s="88"/>
      <c r="H123" s="262">
        <f t="shared" si="18"/>
        <v>0</v>
      </c>
      <c r="I123" s="265"/>
      <c r="J123" s="88"/>
      <c r="K123" s="88"/>
      <c r="L123" s="160">
        <v>221329404</v>
      </c>
      <c r="M123" s="88"/>
      <c r="N123" s="262">
        <f t="shared" si="25"/>
        <v>221329404</v>
      </c>
      <c r="O123" s="267"/>
      <c r="P123" s="88"/>
      <c r="Q123" s="88"/>
      <c r="R123" s="88"/>
      <c r="S123" s="88"/>
      <c r="T123" s="262">
        <f t="shared" si="22"/>
        <v>0</v>
      </c>
      <c r="U123" s="264">
        <v>364</v>
      </c>
      <c r="V123" s="256" t="s">
        <v>301</v>
      </c>
    </row>
    <row r="124" spans="1:22" x14ac:dyDescent="0.25">
      <c r="A124" s="557"/>
      <c r="B124" s="560"/>
      <c r="C124" s="265"/>
      <c r="D124" s="88"/>
      <c r="E124" s="88"/>
      <c r="F124" s="88"/>
      <c r="G124" s="88"/>
      <c r="H124" s="262">
        <f t="shared" si="18"/>
        <v>0</v>
      </c>
      <c r="I124" s="265"/>
      <c r="J124" s="88"/>
      <c r="K124" s="88"/>
      <c r="L124" s="88"/>
      <c r="M124" s="160">
        <v>406188653</v>
      </c>
      <c r="N124" s="262">
        <f t="shared" si="25"/>
        <v>406188653</v>
      </c>
      <c r="O124" s="267"/>
      <c r="P124" s="88"/>
      <c r="Q124" s="88"/>
      <c r="R124" s="88"/>
      <c r="S124" s="88"/>
      <c r="T124" s="262">
        <f t="shared" si="22"/>
        <v>0</v>
      </c>
      <c r="U124" s="264">
        <v>379</v>
      </c>
      <c r="V124" s="256" t="s">
        <v>400</v>
      </c>
    </row>
    <row r="125" spans="1:22" x14ac:dyDescent="0.25">
      <c r="A125" s="557"/>
      <c r="B125" s="560"/>
      <c r="C125" s="265"/>
      <c r="D125" s="88"/>
      <c r="E125" s="88"/>
      <c r="F125" s="88"/>
      <c r="G125" s="88"/>
      <c r="H125" s="262">
        <f>SUM(C125:G125)</f>
        <v>0</v>
      </c>
      <c r="I125" s="265"/>
      <c r="J125" s="88"/>
      <c r="K125" s="88"/>
      <c r="L125" s="88">
        <v>227333400</v>
      </c>
      <c r="M125" s="88"/>
      <c r="N125" s="262">
        <f t="shared" si="25"/>
        <v>227333400</v>
      </c>
      <c r="O125" s="267"/>
      <c r="P125" s="88"/>
      <c r="Q125" s="88"/>
      <c r="R125" s="88"/>
      <c r="S125" s="88"/>
      <c r="T125" s="262">
        <f t="shared" si="22"/>
        <v>0</v>
      </c>
      <c r="U125" s="264">
        <v>395</v>
      </c>
      <c r="V125" s="286" t="s">
        <v>322</v>
      </c>
    </row>
    <row r="126" spans="1:22" x14ac:dyDescent="0.25">
      <c r="A126" s="557"/>
      <c r="B126" s="560"/>
      <c r="C126" s="265"/>
      <c r="D126" s="88"/>
      <c r="E126" s="88"/>
      <c r="F126" s="88"/>
      <c r="G126" s="88"/>
      <c r="H126" s="262">
        <f>SUM(C126:G126)</f>
        <v>0</v>
      </c>
      <c r="I126" s="265"/>
      <c r="J126" s="88"/>
      <c r="K126" s="88"/>
      <c r="L126" s="88">
        <v>56394907</v>
      </c>
      <c r="M126" s="88"/>
      <c r="N126" s="262">
        <f t="shared" si="25"/>
        <v>56394907</v>
      </c>
      <c r="O126" s="267"/>
      <c r="P126" s="88"/>
      <c r="Q126" s="88"/>
      <c r="R126" s="88"/>
      <c r="S126" s="88"/>
      <c r="T126" s="262">
        <f t="shared" si="22"/>
        <v>0</v>
      </c>
      <c r="U126" s="289">
        <v>397</v>
      </c>
      <c r="V126" s="256" t="s">
        <v>323</v>
      </c>
    </row>
    <row r="127" spans="1:22" x14ac:dyDescent="0.25">
      <c r="A127" s="557"/>
      <c r="B127" s="560"/>
      <c r="C127" s="265"/>
      <c r="D127" s="88"/>
      <c r="E127" s="88"/>
      <c r="F127" s="88"/>
      <c r="G127" s="88"/>
      <c r="H127" s="262">
        <f t="shared" ref="H127" si="26">SUM(C127:G127)</f>
        <v>0</v>
      </c>
      <c r="I127" s="265"/>
      <c r="J127" s="88"/>
      <c r="K127" s="88"/>
      <c r="L127" s="88">
        <v>974398647</v>
      </c>
      <c r="M127" s="88"/>
      <c r="N127" s="262">
        <f t="shared" si="25"/>
        <v>974398647</v>
      </c>
      <c r="O127" s="267"/>
      <c r="P127" s="88"/>
      <c r="Q127" s="88"/>
      <c r="R127" s="88"/>
      <c r="S127" s="88"/>
      <c r="T127" s="262">
        <f t="shared" si="22"/>
        <v>0</v>
      </c>
      <c r="U127" s="264">
        <v>401</v>
      </c>
      <c r="V127" s="286" t="s">
        <v>324</v>
      </c>
    </row>
    <row r="128" spans="1:22" x14ac:dyDescent="0.25">
      <c r="A128" s="557"/>
      <c r="B128" s="560"/>
      <c r="C128" s="265"/>
      <c r="D128" s="88"/>
      <c r="E128" s="88"/>
      <c r="F128" s="88"/>
      <c r="G128" s="88"/>
      <c r="H128" s="262">
        <f>SUM(C128:G128)</f>
        <v>0</v>
      </c>
      <c r="I128" s="265"/>
      <c r="J128" s="88"/>
      <c r="K128" s="88"/>
      <c r="L128" s="88">
        <v>21794500</v>
      </c>
      <c r="M128" s="88"/>
      <c r="N128" s="262">
        <f>SUM(I128:M128)</f>
        <v>21794500</v>
      </c>
      <c r="O128" s="267"/>
      <c r="P128" s="88"/>
      <c r="Q128" s="88"/>
      <c r="R128" s="88"/>
      <c r="S128" s="88"/>
      <c r="T128" s="262">
        <f t="shared" si="22"/>
        <v>0</v>
      </c>
      <c r="U128" s="264">
        <v>413</v>
      </c>
      <c r="V128" s="256" t="s">
        <v>327</v>
      </c>
    </row>
    <row r="129" spans="1:22" x14ac:dyDescent="0.25">
      <c r="A129" s="557"/>
      <c r="B129" s="560"/>
      <c r="C129" s="265"/>
      <c r="D129" s="88"/>
      <c r="E129" s="88"/>
      <c r="F129" s="88"/>
      <c r="G129" s="88"/>
      <c r="H129" s="262">
        <f t="shared" ref="H129" si="27">SUM(C129:G129)</f>
        <v>0</v>
      </c>
      <c r="I129" s="265"/>
      <c r="J129" s="88"/>
      <c r="K129" s="88"/>
      <c r="L129" s="88">
        <v>226327500</v>
      </c>
      <c r="M129" s="88"/>
      <c r="N129" s="262">
        <f t="shared" ref="N129" si="28">SUM(I129:M129)</f>
        <v>226327500</v>
      </c>
      <c r="O129" s="267"/>
      <c r="P129" s="88"/>
      <c r="Q129" s="88"/>
      <c r="R129" s="88"/>
      <c r="S129" s="88"/>
      <c r="T129" s="262">
        <f t="shared" si="22"/>
        <v>0</v>
      </c>
      <c r="U129" s="264">
        <v>431</v>
      </c>
      <c r="V129" s="286" t="s">
        <v>335</v>
      </c>
    </row>
    <row r="130" spans="1:22" x14ac:dyDescent="0.25">
      <c r="A130" s="557"/>
      <c r="B130" s="560"/>
      <c r="C130" s="265"/>
      <c r="D130" s="88"/>
      <c r="E130" s="88"/>
      <c r="F130" s="88"/>
      <c r="G130" s="88"/>
      <c r="H130" s="262">
        <f>SUM(C130:G130)</f>
        <v>0</v>
      </c>
      <c r="I130" s="265"/>
      <c r="J130" s="88"/>
      <c r="K130" s="88"/>
      <c r="L130" s="88"/>
      <c r="M130" s="160">
        <v>678242001</v>
      </c>
      <c r="N130" s="262">
        <f>SUM(I130:M130)</f>
        <v>678242001</v>
      </c>
      <c r="O130" s="267"/>
      <c r="P130" s="88"/>
      <c r="Q130" s="88"/>
      <c r="R130" s="88"/>
      <c r="S130" s="88"/>
      <c r="T130" s="262">
        <f t="shared" si="22"/>
        <v>0</v>
      </c>
      <c r="U130" s="264">
        <v>441</v>
      </c>
      <c r="V130" s="256" t="s">
        <v>413</v>
      </c>
    </row>
    <row r="131" spans="1:22" x14ac:dyDescent="0.25">
      <c r="A131" s="557"/>
      <c r="B131" s="560"/>
      <c r="C131" s="265"/>
      <c r="D131" s="88"/>
      <c r="E131" s="88"/>
      <c r="F131" s="88"/>
      <c r="G131" s="88"/>
      <c r="H131" s="262">
        <f>SUM(C131:G131)</f>
        <v>0</v>
      </c>
      <c r="I131" s="265"/>
      <c r="J131" s="88"/>
      <c r="K131" s="88"/>
      <c r="L131" s="88">
        <v>56394904</v>
      </c>
      <c r="M131" s="88"/>
      <c r="N131" s="262">
        <f t="shared" ref="N131:N132" si="29">SUM(I131:M131)</f>
        <v>56394904</v>
      </c>
      <c r="O131" s="267"/>
      <c r="P131" s="88"/>
      <c r="Q131" s="88"/>
      <c r="R131" s="88"/>
      <c r="S131" s="88"/>
      <c r="T131" s="262">
        <f t="shared" si="22"/>
        <v>0</v>
      </c>
      <c r="U131" s="264">
        <v>451</v>
      </c>
      <c r="V131" s="256" t="s">
        <v>346</v>
      </c>
    </row>
    <row r="132" spans="1:22" x14ac:dyDescent="0.25">
      <c r="A132" s="557"/>
      <c r="B132" s="560"/>
      <c r="C132" s="265"/>
      <c r="D132" s="88"/>
      <c r="E132" s="88"/>
      <c r="F132" s="88"/>
      <c r="G132" s="88"/>
      <c r="H132" s="262">
        <f t="shared" ref="H132" si="30">SUM(C132:G132)</f>
        <v>0</v>
      </c>
      <c r="I132" s="265"/>
      <c r="J132" s="88"/>
      <c r="K132" s="88"/>
      <c r="L132" s="88">
        <v>58019007</v>
      </c>
      <c r="M132" s="88"/>
      <c r="N132" s="262">
        <f t="shared" si="29"/>
        <v>58019007</v>
      </c>
      <c r="O132" s="267"/>
      <c r="P132" s="88"/>
      <c r="Q132" s="88"/>
      <c r="R132" s="88"/>
      <c r="S132" s="88"/>
      <c r="T132" s="262">
        <f t="shared" si="22"/>
        <v>0</v>
      </c>
      <c r="U132" s="264">
        <v>453</v>
      </c>
      <c r="V132" s="286" t="s">
        <v>347</v>
      </c>
    </row>
    <row r="133" spans="1:22" x14ac:dyDescent="0.25">
      <c r="A133" s="557"/>
      <c r="B133" s="560"/>
      <c r="C133" s="265"/>
      <c r="D133" s="88"/>
      <c r="E133" s="88"/>
      <c r="F133" s="88"/>
      <c r="G133" s="88"/>
      <c r="H133" s="262">
        <f>SUM(C133:G133)</f>
        <v>0</v>
      </c>
      <c r="I133" s="265"/>
      <c r="J133" s="88"/>
      <c r="K133" s="88"/>
      <c r="L133" s="88">
        <v>7903953</v>
      </c>
      <c r="M133" s="88"/>
      <c r="N133" s="262">
        <f>SUM(I133:M133)</f>
        <v>7903953</v>
      </c>
      <c r="O133" s="267"/>
      <c r="P133" s="88"/>
      <c r="Q133" s="88"/>
      <c r="R133" s="88"/>
      <c r="S133" s="88"/>
      <c r="T133" s="262">
        <f t="shared" si="22"/>
        <v>0</v>
      </c>
      <c r="U133" s="264">
        <v>475</v>
      </c>
      <c r="V133" s="256" t="s">
        <v>357</v>
      </c>
    </row>
    <row r="134" spans="1:22" x14ac:dyDescent="0.25">
      <c r="A134" s="557"/>
      <c r="B134" s="560"/>
      <c r="C134" s="265"/>
      <c r="D134" s="88"/>
      <c r="E134" s="88"/>
      <c r="F134" s="88"/>
      <c r="G134" s="88"/>
      <c r="H134" s="262">
        <f t="shared" ref="H134" si="31">SUM(C134:G134)</f>
        <v>0</v>
      </c>
      <c r="I134" s="265"/>
      <c r="J134" s="88"/>
      <c r="K134" s="88"/>
      <c r="L134" s="88">
        <v>21794500</v>
      </c>
      <c r="M134" s="88"/>
      <c r="N134" s="262">
        <f t="shared" ref="N134" si="32">SUM(I134:M134)</f>
        <v>21794500</v>
      </c>
      <c r="O134" s="267"/>
      <c r="P134" s="88"/>
      <c r="Q134" s="88"/>
      <c r="R134" s="88"/>
      <c r="S134" s="88"/>
      <c r="T134" s="262">
        <f t="shared" si="22"/>
        <v>0</v>
      </c>
      <c r="U134" s="264">
        <v>476</v>
      </c>
      <c r="V134" s="286" t="s">
        <v>358</v>
      </c>
    </row>
    <row r="135" spans="1:22" x14ac:dyDescent="0.25">
      <c r="A135" s="557"/>
      <c r="B135" s="560"/>
      <c r="C135" s="265"/>
      <c r="D135" s="88"/>
      <c r="E135" s="88"/>
      <c r="F135" s="88"/>
      <c r="G135" s="88"/>
      <c r="H135" s="262">
        <f>SUM(C135:G135)</f>
        <v>0</v>
      </c>
      <c r="I135" s="265"/>
      <c r="J135" s="88"/>
      <c r="K135" s="88"/>
      <c r="L135" s="88">
        <v>225824550</v>
      </c>
      <c r="M135" s="88"/>
      <c r="N135" s="262">
        <f>SUM(I135:M135)</f>
        <v>225824550</v>
      </c>
      <c r="O135" s="267"/>
      <c r="P135" s="88"/>
      <c r="Q135" s="88"/>
      <c r="R135" s="88"/>
      <c r="S135" s="88"/>
      <c r="T135" s="262">
        <f t="shared" si="22"/>
        <v>0</v>
      </c>
      <c r="U135" s="264">
        <v>481</v>
      </c>
      <c r="V135" s="256" t="s">
        <v>360</v>
      </c>
    </row>
    <row r="136" spans="1:22" x14ac:dyDescent="0.25">
      <c r="A136" s="557"/>
      <c r="B136" s="560"/>
      <c r="C136" s="265"/>
      <c r="D136" s="88"/>
      <c r="E136" s="88"/>
      <c r="F136" s="88"/>
      <c r="G136" s="88"/>
      <c r="H136" s="262">
        <f t="shared" ref="H136" si="33">SUM(C136:G136)</f>
        <v>0</v>
      </c>
      <c r="I136" s="265"/>
      <c r="J136" s="88"/>
      <c r="K136" s="88"/>
      <c r="L136" s="88">
        <v>21794500</v>
      </c>
      <c r="M136" s="88"/>
      <c r="N136" s="262">
        <f t="shared" ref="N136" si="34">SUM(I136:M136)</f>
        <v>21794500</v>
      </c>
      <c r="O136" s="267"/>
      <c r="P136" s="88"/>
      <c r="Q136" s="88"/>
      <c r="R136" s="88"/>
      <c r="S136" s="88"/>
      <c r="T136" s="262">
        <f t="shared" si="22"/>
        <v>0</v>
      </c>
      <c r="U136" s="264">
        <v>494</v>
      </c>
      <c r="V136" s="286" t="s">
        <v>307</v>
      </c>
    </row>
    <row r="137" spans="1:22" x14ac:dyDescent="0.25">
      <c r="A137" s="557"/>
      <c r="B137" s="560"/>
      <c r="C137" s="265"/>
      <c r="D137" s="88"/>
      <c r="E137" s="88"/>
      <c r="F137" s="88"/>
      <c r="G137" s="88"/>
      <c r="H137" s="262">
        <f>SUM(C137:G137)</f>
        <v>0</v>
      </c>
      <c r="I137" s="265"/>
      <c r="J137" s="88"/>
      <c r="K137" s="88"/>
      <c r="L137" s="88">
        <v>21794500</v>
      </c>
      <c r="M137" s="88"/>
      <c r="N137" s="262">
        <f>SUM(I137:M137)</f>
        <v>21794500</v>
      </c>
      <c r="O137" s="267"/>
      <c r="P137" s="88"/>
      <c r="Q137" s="88"/>
      <c r="R137" s="88"/>
      <c r="S137" s="88"/>
      <c r="T137" s="262">
        <f t="shared" si="22"/>
        <v>0</v>
      </c>
      <c r="U137" s="264">
        <v>526</v>
      </c>
      <c r="V137" s="256" t="s">
        <v>379</v>
      </c>
    </row>
    <row r="138" spans="1:22" x14ac:dyDescent="0.25">
      <c r="A138" s="557"/>
      <c r="B138" s="560"/>
      <c r="C138" s="265"/>
      <c r="D138" s="88"/>
      <c r="E138" s="88"/>
      <c r="F138" s="88"/>
      <c r="G138" s="88"/>
      <c r="H138" s="262">
        <f t="shared" ref="H138:H139" si="35">SUM(C138:G138)</f>
        <v>0</v>
      </c>
      <c r="I138" s="265"/>
      <c r="J138" s="88"/>
      <c r="K138" s="88"/>
      <c r="L138" s="88"/>
      <c r="M138" s="160">
        <v>4332427767</v>
      </c>
      <c r="N138" s="262">
        <f t="shared" ref="N138:N139" si="36">SUM(I138:M138)</f>
        <v>4332427767</v>
      </c>
      <c r="O138" s="267"/>
      <c r="P138" s="88"/>
      <c r="Q138" s="88"/>
      <c r="R138" s="88"/>
      <c r="S138" s="88"/>
      <c r="T138" s="262">
        <f t="shared" si="22"/>
        <v>0</v>
      </c>
      <c r="U138" s="264">
        <v>527</v>
      </c>
      <c r="V138" s="286" t="s">
        <v>399</v>
      </c>
    </row>
    <row r="139" spans="1:22" ht="24.75" customHeight="1" x14ac:dyDescent="0.25">
      <c r="A139" s="557"/>
      <c r="B139" s="560"/>
      <c r="C139" s="265"/>
      <c r="D139" s="88"/>
      <c r="E139" s="88"/>
      <c r="F139" s="88"/>
      <c r="G139" s="88"/>
      <c r="H139" s="262">
        <f t="shared" si="35"/>
        <v>0</v>
      </c>
      <c r="I139" s="265"/>
      <c r="J139" s="88">
        <v>462281112</v>
      </c>
      <c r="K139" s="88"/>
      <c r="L139" s="88"/>
      <c r="M139" s="88"/>
      <c r="N139" s="262">
        <f t="shared" si="36"/>
        <v>462281112</v>
      </c>
      <c r="O139" s="267"/>
      <c r="P139" s="88"/>
      <c r="Q139" s="88"/>
      <c r="R139" s="88"/>
      <c r="S139" s="88"/>
      <c r="T139" s="262">
        <f t="shared" si="22"/>
        <v>0</v>
      </c>
      <c r="U139" s="264">
        <v>540</v>
      </c>
      <c r="V139" s="256" t="s">
        <v>386</v>
      </c>
    </row>
    <row r="140" spans="1:22" x14ac:dyDescent="0.25">
      <c r="A140" s="557"/>
      <c r="B140" s="560"/>
      <c r="C140" s="265"/>
      <c r="D140" s="88"/>
      <c r="E140" s="88"/>
      <c r="F140" s="88"/>
      <c r="G140" s="88"/>
      <c r="H140" s="262">
        <f>SUM(C140:G140)</f>
        <v>0</v>
      </c>
      <c r="I140" s="265"/>
      <c r="J140" s="88"/>
      <c r="K140" s="88"/>
      <c r="L140" s="88">
        <v>21794500</v>
      </c>
      <c r="M140" s="88"/>
      <c r="N140" s="262">
        <f>SUM(I140:M140)</f>
        <v>21794500</v>
      </c>
      <c r="O140" s="267"/>
      <c r="P140" s="88"/>
      <c r="Q140" s="88"/>
      <c r="R140" s="88"/>
      <c r="S140" s="88"/>
      <c r="T140" s="262">
        <f t="shared" si="22"/>
        <v>0</v>
      </c>
      <c r="U140" s="264">
        <v>548</v>
      </c>
      <c r="V140" s="256" t="s">
        <v>229</v>
      </c>
    </row>
    <row r="141" spans="1:22" x14ac:dyDescent="0.25">
      <c r="A141" s="557"/>
      <c r="B141" s="560"/>
      <c r="C141" s="265"/>
      <c r="D141" s="88"/>
      <c r="E141" s="88"/>
      <c r="F141" s="88"/>
      <c r="G141" s="88"/>
      <c r="H141" s="262">
        <f t="shared" ref="H141" si="37">SUM(C141:G141)</f>
        <v>0</v>
      </c>
      <c r="I141" s="265">
        <v>23623164796</v>
      </c>
      <c r="J141" s="88">
        <v>2846917211</v>
      </c>
      <c r="K141" s="88"/>
      <c r="L141" s="88"/>
      <c r="M141" s="88"/>
      <c r="N141" s="262">
        <f t="shared" ref="N141" si="38">SUM(I141:M141)</f>
        <v>26470082007</v>
      </c>
      <c r="O141" s="267"/>
      <c r="P141" s="88"/>
      <c r="Q141" s="88"/>
      <c r="R141" s="88"/>
      <c r="S141" s="88"/>
      <c r="T141" s="262">
        <f t="shared" si="22"/>
        <v>0</v>
      </c>
      <c r="U141" s="264">
        <v>549</v>
      </c>
      <c r="V141" s="286" t="s">
        <v>389</v>
      </c>
    </row>
    <row r="142" spans="1:22" x14ac:dyDescent="0.25">
      <c r="A142" s="557"/>
      <c r="B142" s="560"/>
      <c r="C142" s="265"/>
      <c r="D142" s="88"/>
      <c r="E142" s="88"/>
      <c r="F142" s="88"/>
      <c r="G142" s="88"/>
      <c r="H142" s="262">
        <f>SUM(C142:G142)</f>
        <v>0</v>
      </c>
      <c r="I142" s="265"/>
      <c r="J142" s="88"/>
      <c r="K142" s="88"/>
      <c r="L142" s="88">
        <v>21794500</v>
      </c>
      <c r="M142" s="88"/>
      <c r="N142" s="262">
        <f>SUM(I142:M142)</f>
        <v>21794500</v>
      </c>
      <c r="O142" s="267"/>
      <c r="P142" s="88"/>
      <c r="Q142" s="88"/>
      <c r="R142" s="88"/>
      <c r="S142" s="88"/>
      <c r="T142" s="262">
        <f t="shared" si="22"/>
        <v>0</v>
      </c>
      <c r="U142" s="264">
        <v>559</v>
      </c>
      <c r="V142" s="256" t="s">
        <v>358</v>
      </c>
    </row>
    <row r="143" spans="1:22" x14ac:dyDescent="0.25">
      <c r="A143" s="557"/>
      <c r="B143" s="560"/>
      <c r="C143" s="265"/>
      <c r="D143" s="88"/>
      <c r="E143" s="88"/>
      <c r="F143" s="88"/>
      <c r="G143" s="88"/>
      <c r="H143" s="262">
        <f t="shared" ref="H143" si="39">SUM(C143:G143)</f>
        <v>0</v>
      </c>
      <c r="I143" s="265"/>
      <c r="J143" s="88"/>
      <c r="K143" s="88"/>
      <c r="L143" s="88">
        <v>21794500</v>
      </c>
      <c r="M143" s="88"/>
      <c r="N143" s="262">
        <f t="shared" ref="N143" si="40">SUM(I143:M143)</f>
        <v>21794500</v>
      </c>
      <c r="O143" s="267"/>
      <c r="P143" s="88"/>
      <c r="Q143" s="88"/>
      <c r="R143" s="88"/>
      <c r="S143" s="88"/>
      <c r="T143" s="262">
        <f t="shared" si="22"/>
        <v>0</v>
      </c>
      <c r="U143" s="264">
        <v>570</v>
      </c>
      <c r="V143" s="286" t="s">
        <v>358</v>
      </c>
    </row>
    <row r="144" spans="1:22" x14ac:dyDescent="0.25">
      <c r="A144" s="557"/>
      <c r="B144" s="560"/>
      <c r="C144" s="265"/>
      <c r="D144" s="88"/>
      <c r="E144" s="88"/>
      <c r="F144" s="88"/>
      <c r="G144" s="88"/>
      <c r="H144" s="262">
        <f>SUM(C144:G144)</f>
        <v>0</v>
      </c>
      <c r="I144" s="265">
        <v>855431064</v>
      </c>
      <c r="J144" s="88"/>
      <c r="K144" s="88"/>
      <c r="L144" s="88"/>
      <c r="M144" s="88"/>
      <c r="N144" s="262">
        <f>SUM(I144:M144)</f>
        <v>855431064</v>
      </c>
      <c r="O144" s="267"/>
      <c r="P144" s="88"/>
      <c r="Q144" s="88"/>
      <c r="R144" s="88"/>
      <c r="S144" s="88"/>
      <c r="T144" s="262">
        <f t="shared" si="22"/>
        <v>0</v>
      </c>
      <c r="U144" s="264">
        <v>573</v>
      </c>
      <c r="V144" s="256" t="s">
        <v>389</v>
      </c>
    </row>
    <row r="145" spans="1:22" x14ac:dyDescent="0.25">
      <c r="A145" s="557"/>
      <c r="B145" s="560"/>
      <c r="C145" s="265"/>
      <c r="D145" s="88"/>
      <c r="E145" s="88"/>
      <c r="F145" s="88"/>
      <c r="G145" s="88"/>
      <c r="H145" s="262">
        <f t="shared" ref="H145" si="41">SUM(C145:G145)</f>
        <v>0</v>
      </c>
      <c r="I145" s="265">
        <v>32446056513</v>
      </c>
      <c r="J145" s="88"/>
      <c r="K145" s="88"/>
      <c r="L145" s="88">
        <v>10976146717</v>
      </c>
      <c r="M145" s="88"/>
      <c r="N145" s="262">
        <f t="shared" ref="N145" si="42">SUM(I145:M145)</f>
        <v>43422203230</v>
      </c>
      <c r="O145" s="267"/>
      <c r="P145" s="88"/>
      <c r="Q145" s="88"/>
      <c r="R145" s="88"/>
      <c r="S145" s="88"/>
      <c r="T145" s="262">
        <f t="shared" si="22"/>
        <v>0</v>
      </c>
      <c r="U145" s="264" t="s">
        <v>401</v>
      </c>
      <c r="V145" s="286" t="s">
        <v>415</v>
      </c>
    </row>
    <row r="146" spans="1:22" x14ac:dyDescent="0.25">
      <c r="A146" s="557"/>
      <c r="B146" s="560"/>
      <c r="C146" s="265"/>
      <c r="D146" s="88"/>
      <c r="E146" s="88"/>
      <c r="F146" s="88"/>
      <c r="G146" s="88"/>
      <c r="H146" s="262">
        <f>SUM(C146:G146)</f>
        <v>0</v>
      </c>
      <c r="I146" s="398">
        <v>636292066</v>
      </c>
      <c r="J146" s="88"/>
      <c r="K146" s="88"/>
      <c r="L146" s="88">
        <v>102649000</v>
      </c>
      <c r="M146" s="88"/>
      <c r="N146" s="262">
        <f>SUM(I146:M146)</f>
        <v>738941066</v>
      </c>
      <c r="O146" s="267"/>
      <c r="P146" s="88"/>
      <c r="Q146" s="88"/>
      <c r="R146" s="88"/>
      <c r="S146" s="88"/>
      <c r="T146" s="262">
        <f t="shared" si="22"/>
        <v>0</v>
      </c>
      <c r="U146" s="264">
        <v>590</v>
      </c>
      <c r="V146" s="256" t="s">
        <v>402</v>
      </c>
    </row>
    <row r="147" spans="1:22" x14ac:dyDescent="0.25">
      <c r="A147" s="557"/>
      <c r="B147" s="560"/>
      <c r="C147" s="265"/>
      <c r="D147" s="88"/>
      <c r="E147" s="88"/>
      <c r="F147" s="88"/>
      <c r="G147" s="88"/>
      <c r="H147" s="262">
        <f t="shared" ref="H147" si="43">SUM(C147:G147)</f>
        <v>0</v>
      </c>
      <c r="I147" s="265"/>
      <c r="J147" s="88">
        <v>17309142</v>
      </c>
      <c r="K147" s="88"/>
      <c r="L147" s="88"/>
      <c r="M147" s="88"/>
      <c r="N147" s="262">
        <f t="shared" ref="N147" si="44">SUM(I147:M147)</f>
        <v>17309142</v>
      </c>
      <c r="O147" s="267"/>
      <c r="P147" s="88"/>
      <c r="Q147" s="88"/>
      <c r="R147" s="88"/>
      <c r="S147" s="88"/>
      <c r="T147" s="262">
        <f t="shared" si="22"/>
        <v>0</v>
      </c>
      <c r="U147" s="264">
        <v>623</v>
      </c>
      <c r="V147" s="286" t="s">
        <v>414</v>
      </c>
    </row>
    <row r="148" spans="1:22" ht="20.25" x14ac:dyDescent="0.25">
      <c r="A148" s="557"/>
      <c r="B148" s="560"/>
      <c r="C148" s="265"/>
      <c r="D148" s="88"/>
      <c r="E148" s="88"/>
      <c r="F148" s="88"/>
      <c r="G148" s="88"/>
      <c r="H148" s="262">
        <f>SUM(C148:G148)</f>
        <v>0</v>
      </c>
      <c r="I148" s="265">
        <v>-23623164796</v>
      </c>
      <c r="J148" s="88">
        <v>-2846917211</v>
      </c>
      <c r="K148" s="88"/>
      <c r="L148" s="88"/>
      <c r="M148" s="88"/>
      <c r="N148" s="262">
        <f>SUM(I148:M148)</f>
        <v>-26470082007</v>
      </c>
      <c r="O148" s="267"/>
      <c r="P148" s="88"/>
      <c r="Q148" s="88"/>
      <c r="R148" s="88"/>
      <c r="S148" s="88"/>
      <c r="T148" s="262">
        <f t="shared" si="22"/>
        <v>0</v>
      </c>
      <c r="U148" s="264">
        <v>665</v>
      </c>
      <c r="V148" s="276" t="s">
        <v>421</v>
      </c>
    </row>
    <row r="149" spans="1:22" ht="20.25" x14ac:dyDescent="0.25">
      <c r="A149" s="557"/>
      <c r="B149" s="560"/>
      <c r="C149" s="265"/>
      <c r="D149" s="88"/>
      <c r="E149" s="88"/>
      <c r="F149" s="88"/>
      <c r="G149" s="88"/>
      <c r="H149" s="262">
        <f t="shared" ref="H149" si="45">SUM(C149:G149)</f>
        <v>0</v>
      </c>
      <c r="I149" s="265">
        <v>-855431064</v>
      </c>
      <c r="J149" s="88"/>
      <c r="K149" s="88"/>
      <c r="L149" s="88"/>
      <c r="M149" s="88"/>
      <c r="N149" s="262">
        <f t="shared" ref="N149" si="46">SUM(I149:M149)</f>
        <v>-855431064</v>
      </c>
      <c r="O149" s="267"/>
      <c r="P149" s="88"/>
      <c r="Q149" s="88"/>
      <c r="R149" s="88"/>
      <c r="S149" s="88"/>
      <c r="T149" s="262">
        <f t="shared" ref="T149:T151" si="47">SUM(O149:S149)</f>
        <v>0</v>
      </c>
      <c r="U149" s="264">
        <v>669</v>
      </c>
      <c r="V149" s="431" t="s">
        <v>421</v>
      </c>
    </row>
    <row r="150" spans="1:22" x14ac:dyDescent="0.25">
      <c r="A150" s="557"/>
      <c r="B150" s="560"/>
      <c r="C150" s="265"/>
      <c r="D150" s="88"/>
      <c r="E150" s="88"/>
      <c r="F150" s="88"/>
      <c r="G150" s="88"/>
      <c r="H150" s="262">
        <f>SUM(C150:G150)</f>
        <v>0</v>
      </c>
      <c r="I150" s="265"/>
      <c r="J150" s="88">
        <v>65618181</v>
      </c>
      <c r="K150" s="88"/>
      <c r="L150" s="88"/>
      <c r="M150" s="88"/>
      <c r="N150" s="262">
        <f>SUM(I150:M150)</f>
        <v>65618181</v>
      </c>
      <c r="O150" s="267"/>
      <c r="P150" s="88"/>
      <c r="Q150" s="88"/>
      <c r="R150" s="88"/>
      <c r="S150" s="88"/>
      <c r="T150" s="262">
        <f t="shared" si="47"/>
        <v>0</v>
      </c>
      <c r="U150" s="264">
        <v>673</v>
      </c>
      <c r="V150" s="256" t="s">
        <v>422</v>
      </c>
    </row>
    <row r="151" spans="1:22" x14ac:dyDescent="0.25">
      <c r="A151" s="557"/>
      <c r="B151" s="560"/>
      <c r="C151" s="265"/>
      <c r="D151" s="88"/>
      <c r="E151" s="88"/>
      <c r="F151" s="88"/>
      <c r="G151" s="88"/>
      <c r="H151" s="262">
        <f t="shared" ref="H151" si="48">SUM(C151:G151)</f>
        <v>0</v>
      </c>
      <c r="I151" s="265"/>
      <c r="J151" s="88"/>
      <c r="K151" s="88"/>
      <c r="L151" s="88">
        <v>-21794500</v>
      </c>
      <c r="M151" s="88"/>
      <c r="N151" s="262">
        <f t="shared" ref="N151" si="49">SUM(I151:M151)</f>
        <v>-21794500</v>
      </c>
      <c r="O151" s="267"/>
      <c r="P151" s="88"/>
      <c r="Q151" s="88"/>
      <c r="R151" s="88"/>
      <c r="S151" s="88"/>
      <c r="T151" s="262">
        <f t="shared" si="47"/>
        <v>0</v>
      </c>
      <c r="U151" s="264">
        <v>672</v>
      </c>
      <c r="V151" s="286" t="s">
        <v>423</v>
      </c>
    </row>
    <row r="152" spans="1:22" x14ac:dyDescent="0.25">
      <c r="A152" s="557"/>
      <c r="B152" s="560"/>
      <c r="C152" s="265"/>
      <c r="D152" s="88"/>
      <c r="E152" s="88"/>
      <c r="F152" s="88"/>
      <c r="G152" s="88"/>
      <c r="H152" s="262">
        <f t="shared" ref="H152:H153" si="50">SUM(C152:G152)</f>
        <v>0</v>
      </c>
      <c r="I152" s="265"/>
      <c r="J152" s="88"/>
      <c r="K152" s="88"/>
      <c r="L152" s="88">
        <v>-21794500</v>
      </c>
      <c r="M152" s="88"/>
      <c r="N152" s="262">
        <f t="shared" ref="N152:N153" si="51">SUM(I152:M152)</f>
        <v>-21794500</v>
      </c>
      <c r="O152" s="267"/>
      <c r="P152" s="88"/>
      <c r="Q152" s="88"/>
      <c r="R152" s="88"/>
      <c r="S152" s="88"/>
      <c r="T152" s="262">
        <f t="shared" si="22"/>
        <v>0</v>
      </c>
      <c r="U152" s="264">
        <v>674</v>
      </c>
      <c r="V152" s="286" t="s">
        <v>424</v>
      </c>
    </row>
    <row r="153" spans="1:22" ht="20.25" x14ac:dyDescent="0.25">
      <c r="A153" s="557"/>
      <c r="B153" s="560"/>
      <c r="C153" s="265"/>
      <c r="D153" s="88"/>
      <c r="E153" s="88"/>
      <c r="F153" s="88"/>
      <c r="G153" s="88"/>
      <c r="H153" s="262">
        <f t="shared" si="50"/>
        <v>0</v>
      </c>
      <c r="I153" s="265"/>
      <c r="J153" s="88"/>
      <c r="K153" s="88"/>
      <c r="L153" s="88"/>
      <c r="M153" s="160">
        <v>-1174486933</v>
      </c>
      <c r="N153" s="262">
        <f t="shared" si="51"/>
        <v>-1174486933</v>
      </c>
      <c r="O153" s="267"/>
      <c r="P153" s="88"/>
      <c r="Q153" s="88"/>
      <c r="R153" s="88"/>
      <c r="S153" s="88"/>
      <c r="T153" s="262">
        <f t="shared" si="22"/>
        <v>0</v>
      </c>
      <c r="U153" s="264">
        <v>696</v>
      </c>
      <c r="V153" s="431" t="s">
        <v>427</v>
      </c>
    </row>
    <row r="154" spans="1:22" s="434" customFormat="1" x14ac:dyDescent="0.25">
      <c r="A154" s="557"/>
      <c r="B154" s="560"/>
      <c r="C154" s="265"/>
      <c r="D154" s="88"/>
      <c r="E154" s="88"/>
      <c r="F154" s="88"/>
      <c r="G154" s="88"/>
      <c r="H154" s="262">
        <f>SUM(C154:G154)</f>
        <v>0</v>
      </c>
      <c r="I154" s="265"/>
      <c r="J154" s="88">
        <v>-65618181</v>
      </c>
      <c r="K154" s="88"/>
      <c r="L154" s="88"/>
      <c r="M154" s="88"/>
      <c r="N154" s="262">
        <f>SUM(I154:M154)</f>
        <v>-65618181</v>
      </c>
      <c r="O154" s="267"/>
      <c r="P154" s="88"/>
      <c r="Q154" s="88"/>
      <c r="R154" s="88"/>
      <c r="S154" s="88"/>
      <c r="T154" s="262">
        <f t="shared" si="22"/>
        <v>0</v>
      </c>
      <c r="U154" s="264">
        <v>700</v>
      </c>
      <c r="V154" s="256" t="s">
        <v>435</v>
      </c>
    </row>
    <row r="155" spans="1:22" s="434" customFormat="1" x14ac:dyDescent="0.25">
      <c r="A155" s="557"/>
      <c r="B155" s="560"/>
      <c r="C155" s="265"/>
      <c r="D155" s="88"/>
      <c r="E155" s="88"/>
      <c r="F155" s="88"/>
      <c r="G155" s="88"/>
      <c r="H155" s="262">
        <f t="shared" ref="H155" si="52">SUM(C155:G155)</f>
        <v>0</v>
      </c>
      <c r="I155" s="265"/>
      <c r="J155" s="88"/>
      <c r="K155" s="88"/>
      <c r="L155" s="88"/>
      <c r="M155" s="88"/>
      <c r="N155" s="262">
        <f t="shared" ref="N155" si="53">SUM(I155:M155)</f>
        <v>0</v>
      </c>
      <c r="O155" s="267"/>
      <c r="P155" s="88"/>
      <c r="Q155" s="88"/>
      <c r="R155" s="88"/>
      <c r="S155" s="88"/>
      <c r="T155" s="262">
        <f t="shared" si="22"/>
        <v>0</v>
      </c>
      <c r="V155" s="286"/>
    </row>
    <row r="156" spans="1:22" s="434" customFormat="1" x14ac:dyDescent="0.25">
      <c r="A156" s="557"/>
      <c r="B156" s="560"/>
      <c r="C156" s="265"/>
      <c r="D156" s="88"/>
      <c r="E156" s="88"/>
      <c r="F156" s="88"/>
      <c r="G156" s="88"/>
      <c r="H156" s="262">
        <f>SUM(C156:G156)</f>
        <v>0</v>
      </c>
      <c r="I156" s="265"/>
      <c r="J156" s="88"/>
      <c r="K156" s="88"/>
      <c r="L156" s="88"/>
      <c r="M156" s="88"/>
      <c r="N156" s="262">
        <f>SUM(I156:M156)</f>
        <v>0</v>
      </c>
      <c r="O156" s="267"/>
      <c r="P156" s="88"/>
      <c r="Q156" s="88"/>
      <c r="R156" s="88"/>
      <c r="S156" s="88"/>
      <c r="T156" s="262">
        <f t="shared" ref="T156:T157" si="54">SUM(O156:S156)</f>
        <v>0</v>
      </c>
      <c r="V156" s="256"/>
    </row>
    <row r="157" spans="1:22" s="434" customFormat="1" x14ac:dyDescent="0.25">
      <c r="A157" s="557"/>
      <c r="B157" s="560"/>
      <c r="C157" s="265"/>
      <c r="D157" s="88"/>
      <c r="E157" s="88"/>
      <c r="F157" s="88"/>
      <c r="G157" s="88"/>
      <c r="H157" s="262">
        <f t="shared" ref="H157" si="55">SUM(C157:G157)</f>
        <v>0</v>
      </c>
      <c r="I157" s="265"/>
      <c r="J157" s="88"/>
      <c r="K157" s="88"/>
      <c r="L157" s="88"/>
      <c r="M157" s="88"/>
      <c r="N157" s="262">
        <f t="shared" ref="N157" si="56">SUM(I157:M157)</f>
        <v>0</v>
      </c>
      <c r="O157" s="267"/>
      <c r="P157" s="88"/>
      <c r="Q157" s="88"/>
      <c r="R157" s="88"/>
      <c r="S157" s="88"/>
      <c r="T157" s="262">
        <f t="shared" si="54"/>
        <v>0</v>
      </c>
      <c r="V157" s="286"/>
    </row>
    <row r="158" spans="1:22" s="434" customFormat="1" x14ac:dyDescent="0.25">
      <c r="A158" s="557"/>
      <c r="B158" s="560"/>
      <c r="C158" s="265"/>
      <c r="D158" s="88"/>
      <c r="E158" s="88"/>
      <c r="F158" s="88"/>
      <c r="G158" s="88"/>
      <c r="H158" s="262">
        <f>SUM(C158:G158)</f>
        <v>0</v>
      </c>
      <c r="I158" s="265"/>
      <c r="J158" s="88"/>
      <c r="K158" s="88"/>
      <c r="L158" s="88"/>
      <c r="M158" s="88"/>
      <c r="N158" s="262">
        <f>SUM(I158:M158)</f>
        <v>0</v>
      </c>
      <c r="O158" s="267"/>
      <c r="P158" s="88"/>
      <c r="Q158" s="88"/>
      <c r="R158" s="88"/>
      <c r="S158" s="88"/>
      <c r="T158" s="262">
        <f t="shared" ref="T158:T159" si="57">SUM(O158:S158)</f>
        <v>0</v>
      </c>
      <c r="V158" s="256"/>
    </row>
    <row r="159" spans="1:22" s="434" customFormat="1" x14ac:dyDescent="0.25">
      <c r="A159" s="557"/>
      <c r="B159" s="560"/>
      <c r="C159" s="265"/>
      <c r="D159" s="88"/>
      <c r="E159" s="88"/>
      <c r="F159" s="88"/>
      <c r="G159" s="88"/>
      <c r="H159" s="262">
        <f t="shared" ref="H159" si="58">SUM(C159:G159)</f>
        <v>0</v>
      </c>
      <c r="I159" s="265"/>
      <c r="J159" s="88"/>
      <c r="K159" s="88"/>
      <c r="L159" s="88"/>
      <c r="M159" s="88"/>
      <c r="N159" s="262">
        <f t="shared" ref="N159" si="59">SUM(I159:M159)</f>
        <v>0</v>
      </c>
      <c r="O159" s="267"/>
      <c r="P159" s="88"/>
      <c r="Q159" s="88"/>
      <c r="R159" s="88"/>
      <c r="S159" s="88"/>
      <c r="T159" s="262">
        <f t="shared" si="57"/>
        <v>0</v>
      </c>
      <c r="V159" s="286"/>
    </row>
    <row r="160" spans="1:22" x14ac:dyDescent="0.25">
      <c r="A160" s="557"/>
      <c r="B160" s="560"/>
      <c r="C160" s="265"/>
      <c r="D160" s="88"/>
      <c r="E160" s="88"/>
      <c r="F160" s="88"/>
      <c r="G160" s="88"/>
      <c r="H160" s="262">
        <f>SUM(C160:G160)</f>
        <v>0</v>
      </c>
      <c r="I160" s="265"/>
      <c r="J160" s="88"/>
      <c r="K160" s="88"/>
      <c r="L160" s="88"/>
      <c r="M160" s="88"/>
      <c r="N160" s="262">
        <f>SUM(I160:M160)</f>
        <v>0</v>
      </c>
      <c r="O160" s="267"/>
      <c r="P160" s="88"/>
      <c r="Q160" s="88"/>
      <c r="R160" s="88"/>
      <c r="S160" s="88"/>
      <c r="T160" s="262">
        <f t="shared" si="22"/>
        <v>0</v>
      </c>
    </row>
    <row r="161" spans="1:22" x14ac:dyDescent="0.25">
      <c r="A161" s="557"/>
      <c r="B161" s="560"/>
      <c r="C161" s="265"/>
      <c r="D161" s="88"/>
      <c r="E161" s="88"/>
      <c r="F161" s="88"/>
      <c r="G161" s="88"/>
      <c r="H161" s="262">
        <f t="shared" si="18"/>
        <v>0</v>
      </c>
      <c r="I161" s="265"/>
      <c r="J161" s="88"/>
      <c r="K161" s="88"/>
      <c r="L161" s="88"/>
      <c r="M161" s="88"/>
      <c r="N161" s="262">
        <f t="shared" si="25"/>
        <v>0</v>
      </c>
      <c r="O161" s="267"/>
      <c r="P161" s="88"/>
      <c r="Q161" s="88"/>
      <c r="R161" s="88"/>
      <c r="S161" s="88"/>
      <c r="T161" s="262">
        <f t="shared" si="22"/>
        <v>0</v>
      </c>
      <c r="V161" s="286"/>
    </row>
    <row r="162" spans="1:22" ht="23.25" customHeight="1" x14ac:dyDescent="0.25">
      <c r="A162" s="557"/>
      <c r="B162" s="560"/>
      <c r="C162" s="269">
        <f t="shared" ref="C162:N162" si="60">SUM(C87:C161)</f>
        <v>3000000000</v>
      </c>
      <c r="D162" s="89">
        <f t="shared" si="60"/>
        <v>0</v>
      </c>
      <c r="E162" s="89">
        <f t="shared" si="60"/>
        <v>0</v>
      </c>
      <c r="F162" s="89">
        <f t="shared" si="60"/>
        <v>400000000</v>
      </c>
      <c r="G162" s="89">
        <f t="shared" si="60"/>
        <v>0</v>
      </c>
      <c r="H162" s="270">
        <f t="shared" si="60"/>
        <v>3400000000</v>
      </c>
      <c r="I162" s="269">
        <f t="shared" si="60"/>
        <v>34667857278</v>
      </c>
      <c r="J162" s="269">
        <f t="shared" si="60"/>
        <v>479590254</v>
      </c>
      <c r="K162" s="269">
        <f t="shared" si="60"/>
        <v>0</v>
      </c>
      <c r="L162" s="269">
        <f t="shared" si="60"/>
        <v>18499254012</v>
      </c>
      <c r="M162" s="269">
        <f t="shared" si="60"/>
        <v>12258721296</v>
      </c>
      <c r="N162" s="269">
        <f t="shared" si="60"/>
        <v>65905422840</v>
      </c>
      <c r="O162" s="271">
        <f t="shared" ref="O162:T162" si="61">C162-I162</f>
        <v>-31667857278</v>
      </c>
      <c r="P162" s="89">
        <f t="shared" si="61"/>
        <v>-479590254</v>
      </c>
      <c r="Q162" s="89">
        <f t="shared" si="61"/>
        <v>0</v>
      </c>
      <c r="R162" s="89">
        <f t="shared" si="61"/>
        <v>-18099254012</v>
      </c>
      <c r="S162" s="89">
        <f t="shared" si="61"/>
        <v>-12258721296</v>
      </c>
      <c r="T162" s="270">
        <f t="shared" si="61"/>
        <v>-62505422840</v>
      </c>
    </row>
    <row r="163" spans="1:22" x14ac:dyDescent="0.25">
      <c r="A163" s="557"/>
      <c r="B163" s="318" t="s">
        <v>191</v>
      </c>
      <c r="C163" s="317">
        <f t="shared" ref="C163:T163" si="62">SUM(C162,C86)</f>
        <v>51090000000</v>
      </c>
      <c r="D163" s="90">
        <f t="shared" si="62"/>
        <v>2000000000</v>
      </c>
      <c r="E163" s="90">
        <f t="shared" si="62"/>
        <v>0</v>
      </c>
      <c r="F163" s="90">
        <f t="shared" si="62"/>
        <v>183809000000</v>
      </c>
      <c r="G163" s="90">
        <f t="shared" si="62"/>
        <v>13588000000</v>
      </c>
      <c r="H163" s="318">
        <f t="shared" si="62"/>
        <v>250487000000</v>
      </c>
      <c r="I163" s="317">
        <f t="shared" si="62"/>
        <v>34667857278</v>
      </c>
      <c r="J163" s="90">
        <f t="shared" si="62"/>
        <v>3703298672</v>
      </c>
      <c r="K163" s="90">
        <f t="shared" si="62"/>
        <v>0</v>
      </c>
      <c r="L163" s="90">
        <f t="shared" si="62"/>
        <v>188202409820</v>
      </c>
      <c r="M163" s="90">
        <f>SUM(M162,M86)</f>
        <v>12258721296</v>
      </c>
      <c r="N163" s="318">
        <f t="shared" si="62"/>
        <v>238832287066</v>
      </c>
      <c r="O163" s="272">
        <f t="shared" si="62"/>
        <v>16422142722</v>
      </c>
      <c r="P163" s="90">
        <f t="shared" si="62"/>
        <v>-1703298672</v>
      </c>
      <c r="Q163" s="90">
        <f t="shared" si="62"/>
        <v>0</v>
      </c>
      <c r="R163" s="90">
        <f t="shared" si="62"/>
        <v>-4393409820</v>
      </c>
      <c r="S163" s="90">
        <f t="shared" si="62"/>
        <v>1329278704</v>
      </c>
      <c r="T163" s="318">
        <f t="shared" si="62"/>
        <v>11654712934</v>
      </c>
    </row>
    <row r="164" spans="1:22" ht="20.25" x14ac:dyDescent="0.25">
      <c r="A164" s="557"/>
      <c r="B164" s="560" t="s">
        <v>186</v>
      </c>
      <c r="C164" s="261"/>
      <c r="D164" s="88">
        <v>45306000000</v>
      </c>
      <c r="E164" s="88">
        <v>2200000000</v>
      </c>
      <c r="F164" s="88">
        <v>2600000000</v>
      </c>
      <c r="G164" s="88">
        <v>18000000000</v>
      </c>
      <c r="H164" s="262">
        <f t="shared" si="18"/>
        <v>68106000000</v>
      </c>
      <c r="I164" s="261"/>
      <c r="J164" s="291">
        <v>200000000</v>
      </c>
      <c r="K164" s="88"/>
      <c r="L164" s="88"/>
      <c r="M164" s="88"/>
      <c r="N164" s="262">
        <f t="shared" ref="N164:N170" si="63">SUM(I164:M164)</f>
        <v>200000000</v>
      </c>
      <c r="O164" s="267"/>
      <c r="P164" s="88"/>
      <c r="Q164" s="88"/>
      <c r="R164" s="88"/>
      <c r="S164" s="88"/>
      <c r="T164" s="262">
        <f>SUM(O164:S164)</f>
        <v>0</v>
      </c>
      <c r="U164" s="264">
        <v>13</v>
      </c>
      <c r="V164" s="274" t="s">
        <v>311</v>
      </c>
    </row>
    <row r="165" spans="1:22" ht="20.25" x14ac:dyDescent="0.25">
      <c r="A165" s="557"/>
      <c r="B165" s="560"/>
      <c r="C165" s="265"/>
      <c r="D165" s="88"/>
      <c r="E165" s="88"/>
      <c r="F165" s="88"/>
      <c r="G165" s="88"/>
      <c r="H165" s="262">
        <f t="shared" si="18"/>
        <v>0</v>
      </c>
      <c r="I165" s="265"/>
      <c r="J165" s="160">
        <v>2134656000</v>
      </c>
      <c r="K165" s="88"/>
      <c r="L165" s="88"/>
      <c r="M165" s="88"/>
      <c r="N165" s="262">
        <f t="shared" si="63"/>
        <v>2134656000</v>
      </c>
      <c r="O165" s="267"/>
      <c r="P165" s="88"/>
      <c r="Q165" s="88"/>
      <c r="R165" s="88"/>
      <c r="S165" s="88"/>
      <c r="T165" s="262">
        <f t="shared" ref="T165:T224" si="64">SUM(O165:S165)</f>
        <v>0</v>
      </c>
      <c r="U165" s="264">
        <v>71</v>
      </c>
      <c r="V165" s="274" t="s">
        <v>252</v>
      </c>
    </row>
    <row r="166" spans="1:22" ht="26.25" customHeight="1" x14ac:dyDescent="0.25">
      <c r="A166" s="557"/>
      <c r="B166" s="560"/>
      <c r="C166" s="265"/>
      <c r="D166" s="88"/>
      <c r="E166" s="88"/>
      <c r="F166" s="88"/>
      <c r="G166" s="88"/>
      <c r="H166" s="262">
        <f t="shared" si="18"/>
        <v>0</v>
      </c>
      <c r="I166" s="265"/>
      <c r="J166" s="88"/>
      <c r="K166" s="88"/>
      <c r="L166" s="88"/>
      <c r="M166" s="160">
        <v>405485995</v>
      </c>
      <c r="N166" s="262">
        <f t="shared" si="63"/>
        <v>405485995</v>
      </c>
      <c r="O166" s="267"/>
      <c r="P166" s="88"/>
      <c r="Q166" s="88"/>
      <c r="R166" s="88"/>
      <c r="S166" s="88"/>
      <c r="T166" s="262">
        <f t="shared" si="64"/>
        <v>0</v>
      </c>
      <c r="U166" s="264">
        <v>78</v>
      </c>
      <c r="V166" s="274" t="s">
        <v>253</v>
      </c>
    </row>
    <row r="167" spans="1:22" ht="20.25" x14ac:dyDescent="0.25">
      <c r="A167" s="557"/>
      <c r="B167" s="560"/>
      <c r="C167" s="265"/>
      <c r="D167" s="88"/>
      <c r="E167" s="88"/>
      <c r="F167" s="88"/>
      <c r="G167" s="88"/>
      <c r="H167" s="262">
        <f t="shared" si="18"/>
        <v>0</v>
      </c>
      <c r="I167" s="265"/>
      <c r="J167" s="160">
        <v>2694000000</v>
      </c>
      <c r="K167" s="88"/>
      <c r="L167" s="88"/>
      <c r="M167" s="88"/>
      <c r="N167" s="262">
        <f t="shared" si="63"/>
        <v>2694000000</v>
      </c>
      <c r="O167" s="267"/>
      <c r="P167" s="88"/>
      <c r="Q167" s="88"/>
      <c r="R167" s="88"/>
      <c r="S167" s="88"/>
      <c r="T167" s="262">
        <f t="shared" si="64"/>
        <v>0</v>
      </c>
      <c r="U167" s="264">
        <v>79</v>
      </c>
      <c r="V167" s="275" t="s">
        <v>254</v>
      </c>
    </row>
    <row r="168" spans="1:22" ht="20.25" x14ac:dyDescent="0.25">
      <c r="A168" s="557"/>
      <c r="B168" s="560"/>
      <c r="C168" s="265"/>
      <c r="D168" s="88"/>
      <c r="E168" s="88"/>
      <c r="F168" s="88"/>
      <c r="G168" s="88"/>
      <c r="H168" s="262">
        <f t="shared" si="18"/>
        <v>0</v>
      </c>
      <c r="I168" s="265"/>
      <c r="J168" s="160">
        <v>165680000</v>
      </c>
      <c r="K168" s="88"/>
      <c r="L168" s="88"/>
      <c r="M168" s="88"/>
      <c r="N168" s="262">
        <f t="shared" si="63"/>
        <v>165680000</v>
      </c>
      <c r="O168" s="267"/>
      <c r="P168" s="88"/>
      <c r="Q168" s="88"/>
      <c r="R168" s="88"/>
      <c r="S168" s="88"/>
      <c r="T168" s="262">
        <f t="shared" si="64"/>
        <v>0</v>
      </c>
      <c r="U168" s="264">
        <v>80</v>
      </c>
      <c r="V168" s="274" t="s">
        <v>255</v>
      </c>
    </row>
    <row r="169" spans="1:22" ht="20.25" x14ac:dyDescent="0.25">
      <c r="A169" s="557"/>
      <c r="B169" s="560"/>
      <c r="C169" s="265"/>
      <c r="D169" s="88"/>
      <c r="E169" s="88"/>
      <c r="F169" s="88"/>
      <c r="G169" s="88"/>
      <c r="H169" s="262">
        <f t="shared" si="18"/>
        <v>0</v>
      </c>
      <c r="I169" s="265"/>
      <c r="J169" s="160">
        <v>19620000</v>
      </c>
      <c r="K169" s="88"/>
      <c r="L169" s="88"/>
      <c r="M169" s="88"/>
      <c r="N169" s="262">
        <f t="shared" si="63"/>
        <v>19620000</v>
      </c>
      <c r="O169" s="267"/>
      <c r="P169" s="88"/>
      <c r="Q169" s="88"/>
      <c r="R169" s="88"/>
      <c r="S169" s="88"/>
      <c r="T169" s="262">
        <f t="shared" si="64"/>
        <v>0</v>
      </c>
      <c r="U169" s="264">
        <v>81</v>
      </c>
      <c r="V169" s="274" t="s">
        <v>368</v>
      </c>
    </row>
    <row r="170" spans="1:22" ht="20.25" x14ac:dyDescent="0.25">
      <c r="A170" s="557"/>
      <c r="B170" s="560"/>
      <c r="C170" s="265"/>
      <c r="D170" s="88"/>
      <c r="E170" s="88"/>
      <c r="F170" s="88"/>
      <c r="G170" s="88"/>
      <c r="H170" s="262">
        <f t="shared" si="18"/>
        <v>0</v>
      </c>
      <c r="I170" s="265"/>
      <c r="K170" s="88"/>
      <c r="L170" s="88"/>
      <c r="M170" s="160">
        <v>635327730</v>
      </c>
      <c r="N170" s="262">
        <f t="shared" si="63"/>
        <v>635327730</v>
      </c>
      <c r="O170" s="267"/>
      <c r="P170" s="88"/>
      <c r="Q170" s="88"/>
      <c r="R170" s="88"/>
      <c r="S170" s="88"/>
      <c r="T170" s="262">
        <f t="shared" si="64"/>
        <v>0</v>
      </c>
      <c r="U170" s="264">
        <v>82</v>
      </c>
      <c r="V170" s="274" t="s">
        <v>256</v>
      </c>
    </row>
    <row r="171" spans="1:22" ht="20.25" x14ac:dyDescent="0.25">
      <c r="A171" s="557"/>
      <c r="B171" s="560"/>
      <c r="C171" s="265"/>
      <c r="D171" s="88"/>
      <c r="E171" s="88"/>
      <c r="F171" s="88"/>
      <c r="G171" s="88"/>
      <c r="H171" s="262">
        <f t="shared" si="18"/>
        <v>0</v>
      </c>
      <c r="I171" s="265"/>
      <c r="J171" s="160">
        <v>5590000000</v>
      </c>
      <c r="K171" s="88"/>
      <c r="L171" s="88"/>
      <c r="M171" s="88"/>
      <c r="N171" s="262">
        <f t="shared" ref="N171:N230" si="65">SUM(I171:M171)</f>
        <v>5590000000</v>
      </c>
      <c r="O171" s="267"/>
      <c r="P171" s="88"/>
      <c r="Q171" s="88"/>
      <c r="R171" s="88"/>
      <c r="S171" s="88"/>
      <c r="T171" s="262">
        <f t="shared" si="64"/>
        <v>0</v>
      </c>
      <c r="U171" s="264">
        <v>83</v>
      </c>
      <c r="V171" s="274" t="s">
        <v>257</v>
      </c>
    </row>
    <row r="172" spans="1:22" ht="20.25" x14ac:dyDescent="0.25">
      <c r="A172" s="557"/>
      <c r="B172" s="560"/>
      <c r="C172" s="265"/>
      <c r="D172" s="88"/>
      <c r="E172" s="88"/>
      <c r="F172" s="88"/>
      <c r="G172" s="88"/>
      <c r="H172" s="262">
        <f t="shared" si="18"/>
        <v>0</v>
      </c>
      <c r="I172" s="265"/>
      <c r="J172" s="160">
        <v>3024753040</v>
      </c>
      <c r="K172" s="88"/>
      <c r="L172" s="88"/>
      <c r="M172" s="88"/>
      <c r="N172" s="262">
        <f t="shared" si="65"/>
        <v>3024753040</v>
      </c>
      <c r="O172" s="267"/>
      <c r="P172" s="88"/>
      <c r="Q172" s="88"/>
      <c r="R172" s="88"/>
      <c r="S172" s="88"/>
      <c r="T172" s="262">
        <f t="shared" si="64"/>
        <v>0</v>
      </c>
      <c r="U172" s="264">
        <v>84</v>
      </c>
      <c r="V172" s="274" t="s">
        <v>258</v>
      </c>
    </row>
    <row r="173" spans="1:22" ht="20.25" x14ac:dyDescent="0.25">
      <c r="A173" s="557"/>
      <c r="B173" s="560"/>
      <c r="C173" s="265"/>
      <c r="D173" s="88"/>
      <c r="E173" s="88"/>
      <c r="F173" s="88"/>
      <c r="G173" s="88"/>
      <c r="H173" s="262">
        <f>SUM(C173:G173)</f>
        <v>0</v>
      </c>
      <c r="I173" s="265"/>
      <c r="J173" s="285">
        <v>200000000</v>
      </c>
      <c r="K173" s="88"/>
      <c r="L173" s="88"/>
      <c r="M173" s="88"/>
      <c r="N173" s="262">
        <f t="shared" si="65"/>
        <v>200000000</v>
      </c>
      <c r="O173" s="267"/>
      <c r="P173" s="88"/>
      <c r="Q173" s="88"/>
      <c r="R173" s="88"/>
      <c r="S173" s="88"/>
      <c r="T173" s="262">
        <f t="shared" si="64"/>
        <v>0</v>
      </c>
      <c r="U173" s="264">
        <v>117</v>
      </c>
      <c r="V173" s="274" t="s">
        <v>259</v>
      </c>
    </row>
    <row r="174" spans="1:22" ht="20.25" x14ac:dyDescent="0.25">
      <c r="A174" s="557"/>
      <c r="B174" s="560"/>
      <c r="C174" s="265"/>
      <c r="D174" s="88"/>
      <c r="E174" s="88"/>
      <c r="F174" s="88"/>
      <c r="G174" s="88"/>
      <c r="H174" s="262">
        <f>SUM(C174:G174)</f>
        <v>0</v>
      </c>
      <c r="I174" s="265"/>
      <c r="J174" s="88"/>
      <c r="K174" s="88"/>
      <c r="L174" s="160">
        <v>1300000000</v>
      </c>
      <c r="M174" s="88"/>
      <c r="N174" s="262">
        <f t="shared" si="65"/>
        <v>1300000000</v>
      </c>
      <c r="O174" s="267"/>
      <c r="P174" s="88"/>
      <c r="Q174" s="88"/>
      <c r="R174" s="88"/>
      <c r="S174" s="88"/>
      <c r="T174" s="262">
        <f t="shared" si="64"/>
        <v>0</v>
      </c>
      <c r="U174" s="264">
        <v>121</v>
      </c>
      <c r="V174" s="276" t="s">
        <v>204</v>
      </c>
    </row>
    <row r="175" spans="1:22" ht="20.25" x14ac:dyDescent="0.25">
      <c r="A175" s="557"/>
      <c r="B175" s="560"/>
      <c r="C175" s="265"/>
      <c r="D175" s="88"/>
      <c r="E175" s="88"/>
      <c r="F175" s="88"/>
      <c r="G175" s="88"/>
      <c r="H175" s="262">
        <f>SUM(C175:G175)</f>
        <v>0</v>
      </c>
      <c r="I175" s="265"/>
      <c r="J175" s="160">
        <v>1416000000</v>
      </c>
      <c r="K175" s="88"/>
      <c r="L175" s="88"/>
      <c r="M175" s="88"/>
      <c r="N175" s="262">
        <f t="shared" si="65"/>
        <v>1416000000</v>
      </c>
      <c r="O175" s="267"/>
      <c r="P175" s="88"/>
      <c r="Q175" s="88"/>
      <c r="R175" s="88"/>
      <c r="S175" s="88"/>
      <c r="T175" s="262">
        <f t="shared" si="64"/>
        <v>0</v>
      </c>
      <c r="U175" s="264">
        <v>128</v>
      </c>
      <c r="V175" s="274" t="s">
        <v>260</v>
      </c>
    </row>
    <row r="176" spans="1:22" ht="20.25" x14ac:dyDescent="0.25">
      <c r="A176" s="557"/>
      <c r="B176" s="560"/>
      <c r="C176" s="265"/>
      <c r="D176" s="88"/>
      <c r="E176" s="88"/>
      <c r="F176" s="88"/>
      <c r="G176" s="88"/>
      <c r="H176" s="262">
        <f t="shared" ref="H176:H184" si="66">SUM(C176:G176)</f>
        <v>0</v>
      </c>
      <c r="I176" s="265"/>
      <c r="J176" s="160">
        <v>82840000</v>
      </c>
      <c r="K176" s="88"/>
      <c r="L176" s="88"/>
      <c r="M176" s="88"/>
      <c r="N176" s="262">
        <f t="shared" si="65"/>
        <v>82840000</v>
      </c>
      <c r="O176" s="267"/>
      <c r="P176" s="88"/>
      <c r="Q176" s="88"/>
      <c r="R176" s="88"/>
      <c r="S176" s="88"/>
      <c r="T176" s="262">
        <f t="shared" si="64"/>
        <v>0</v>
      </c>
      <c r="U176" s="264">
        <v>136</v>
      </c>
      <c r="V176" s="274" t="s">
        <v>370</v>
      </c>
    </row>
    <row r="177" spans="1:22" ht="20.25" x14ac:dyDescent="0.25">
      <c r="A177" s="557"/>
      <c r="B177" s="560"/>
      <c r="C177" s="265"/>
      <c r="D177" s="88"/>
      <c r="E177" s="88"/>
      <c r="F177" s="88"/>
      <c r="G177" s="88"/>
      <c r="H177" s="262">
        <f t="shared" si="66"/>
        <v>0</v>
      </c>
      <c r="I177" s="265"/>
      <c r="J177" s="88"/>
      <c r="K177" s="88"/>
      <c r="L177" s="88"/>
      <c r="M177" s="160">
        <v>17544650</v>
      </c>
      <c r="N177" s="262">
        <f t="shared" si="65"/>
        <v>17544650</v>
      </c>
      <c r="O177" s="267"/>
      <c r="P177" s="88"/>
      <c r="Q177" s="88"/>
      <c r="R177" s="88"/>
      <c r="S177" s="88"/>
      <c r="T177" s="262">
        <f t="shared" si="64"/>
        <v>0</v>
      </c>
      <c r="U177" s="264">
        <v>149</v>
      </c>
      <c r="V177" s="274" t="s">
        <v>256</v>
      </c>
    </row>
    <row r="178" spans="1:22" x14ac:dyDescent="0.25">
      <c r="A178" s="557"/>
      <c r="B178" s="560"/>
      <c r="C178" s="265"/>
      <c r="D178" s="88"/>
      <c r="E178" s="88"/>
      <c r="F178" s="88"/>
      <c r="G178" s="88"/>
      <c r="H178" s="262">
        <f t="shared" si="66"/>
        <v>0</v>
      </c>
      <c r="I178" s="265"/>
      <c r="J178" s="160">
        <v>1324000000</v>
      </c>
      <c r="K178" s="88"/>
      <c r="L178" s="88"/>
      <c r="M178" s="88"/>
      <c r="N178" s="262">
        <f t="shared" si="65"/>
        <v>1324000000</v>
      </c>
      <c r="O178" s="267"/>
      <c r="P178" s="88"/>
      <c r="Q178" s="88"/>
      <c r="R178" s="88"/>
      <c r="S178" s="88"/>
      <c r="T178" s="262">
        <f t="shared" si="64"/>
        <v>0</v>
      </c>
      <c r="U178" s="264">
        <v>185</v>
      </c>
      <c r="V178" s="256" t="s">
        <v>264</v>
      </c>
    </row>
    <row r="179" spans="1:22" ht="20.25" x14ac:dyDescent="0.25">
      <c r="A179" s="557"/>
      <c r="B179" s="560"/>
      <c r="C179" s="265"/>
      <c r="D179" s="88"/>
      <c r="E179" s="88"/>
      <c r="F179" s="88"/>
      <c r="G179" s="88"/>
      <c r="H179" s="262">
        <f t="shared" si="66"/>
        <v>0</v>
      </c>
      <c r="I179" s="265"/>
      <c r="J179" s="160">
        <v>9810000</v>
      </c>
      <c r="K179" s="88"/>
      <c r="L179" s="88"/>
      <c r="M179" s="88"/>
      <c r="N179" s="262">
        <f t="shared" si="65"/>
        <v>9810000</v>
      </c>
      <c r="O179" s="267"/>
      <c r="P179" s="88"/>
      <c r="Q179" s="88"/>
      <c r="R179" s="88"/>
      <c r="S179" s="88"/>
      <c r="T179" s="262">
        <f t="shared" si="64"/>
        <v>0</v>
      </c>
      <c r="U179" s="264">
        <v>186</v>
      </c>
      <c r="V179" s="274" t="s">
        <v>369</v>
      </c>
    </row>
    <row r="180" spans="1:22" x14ac:dyDescent="0.25">
      <c r="A180" s="557"/>
      <c r="B180" s="560"/>
      <c r="C180" s="265"/>
      <c r="D180" s="88"/>
      <c r="E180" s="88"/>
      <c r="F180" s="88"/>
      <c r="G180" s="88"/>
      <c r="H180" s="262">
        <f t="shared" si="66"/>
        <v>0</v>
      </c>
      <c r="I180" s="265"/>
      <c r="J180" s="88"/>
      <c r="K180" s="160">
        <v>1500000000</v>
      </c>
      <c r="L180" s="88"/>
      <c r="M180" s="88"/>
      <c r="N180" s="262">
        <f t="shared" si="65"/>
        <v>1500000000</v>
      </c>
      <c r="O180" s="267"/>
      <c r="P180" s="88"/>
      <c r="Q180" s="88"/>
      <c r="R180" s="88"/>
      <c r="S180" s="88"/>
      <c r="T180" s="262">
        <f t="shared" si="64"/>
        <v>0</v>
      </c>
      <c r="U180" s="264">
        <v>206</v>
      </c>
      <c r="V180" s="256" t="s">
        <v>205</v>
      </c>
    </row>
    <row r="181" spans="1:22" x14ac:dyDescent="0.25">
      <c r="A181" s="557"/>
      <c r="B181" s="560"/>
      <c r="C181" s="265"/>
      <c r="D181" s="88"/>
      <c r="E181" s="88"/>
      <c r="F181" s="88"/>
      <c r="G181" s="88"/>
      <c r="H181" s="262">
        <f t="shared" si="66"/>
        <v>0</v>
      </c>
      <c r="I181" s="265"/>
      <c r="J181" s="88"/>
      <c r="K181" s="88"/>
      <c r="L181" s="160">
        <v>1300000000</v>
      </c>
      <c r="M181" s="88"/>
      <c r="N181" s="262">
        <f t="shared" si="65"/>
        <v>1300000000</v>
      </c>
      <c r="O181" s="267"/>
      <c r="P181" s="88"/>
      <c r="Q181" s="88"/>
      <c r="R181" s="88"/>
      <c r="S181" s="88"/>
      <c r="T181" s="262">
        <f t="shared" si="64"/>
        <v>0</v>
      </c>
      <c r="U181" s="264">
        <v>208</v>
      </c>
      <c r="V181" s="256" t="s">
        <v>204</v>
      </c>
    </row>
    <row r="182" spans="1:22" x14ac:dyDescent="0.25">
      <c r="A182" s="557"/>
      <c r="B182" s="560"/>
      <c r="C182" s="265"/>
      <c r="D182" s="88"/>
      <c r="E182" s="88"/>
      <c r="F182" s="88"/>
      <c r="G182" s="88"/>
      <c r="H182" s="262">
        <f t="shared" si="66"/>
        <v>0</v>
      </c>
      <c r="I182" s="265"/>
      <c r="J182" s="160">
        <v>1108000000</v>
      </c>
      <c r="K182" s="88"/>
      <c r="L182" s="88"/>
      <c r="M182" s="88"/>
      <c r="N182" s="262">
        <f t="shared" si="65"/>
        <v>1108000000</v>
      </c>
      <c r="O182" s="267"/>
      <c r="P182" s="88"/>
      <c r="Q182" s="88"/>
      <c r="R182" s="88"/>
      <c r="S182" s="88"/>
      <c r="T182" s="262">
        <f t="shared" si="64"/>
        <v>0</v>
      </c>
      <c r="U182" s="264">
        <v>212</v>
      </c>
      <c r="V182" s="256" t="s">
        <v>381</v>
      </c>
    </row>
    <row r="183" spans="1:22" x14ac:dyDescent="0.25">
      <c r="A183" s="557"/>
      <c r="B183" s="560"/>
      <c r="C183" s="265"/>
      <c r="D183" s="88"/>
      <c r="E183" s="88"/>
      <c r="F183" s="88"/>
      <c r="G183" s="88"/>
      <c r="H183" s="262">
        <f t="shared" si="66"/>
        <v>0</v>
      </c>
      <c r="I183" s="265"/>
      <c r="J183" s="160">
        <v>1301603000</v>
      </c>
      <c r="K183" s="88"/>
      <c r="L183" s="88"/>
      <c r="M183" s="88"/>
      <c r="N183" s="262">
        <f t="shared" si="65"/>
        <v>1301603000</v>
      </c>
      <c r="O183" s="267"/>
      <c r="P183" s="88"/>
      <c r="Q183" s="88"/>
      <c r="R183" s="88"/>
      <c r="S183" s="88"/>
      <c r="T183" s="262">
        <f t="shared" si="64"/>
        <v>0</v>
      </c>
      <c r="U183" s="264">
        <v>215</v>
      </c>
      <c r="V183" s="256" t="s">
        <v>206</v>
      </c>
    </row>
    <row r="184" spans="1:22" x14ac:dyDescent="0.25">
      <c r="A184" s="557"/>
      <c r="B184" s="560"/>
      <c r="C184" s="265"/>
      <c r="D184" s="88"/>
      <c r="E184" s="88"/>
      <c r="F184" s="88"/>
      <c r="G184" s="88"/>
      <c r="H184" s="262">
        <f t="shared" si="66"/>
        <v>0</v>
      </c>
      <c r="I184" s="265"/>
      <c r="J184" s="88"/>
      <c r="K184" s="88"/>
      <c r="L184" s="88"/>
      <c r="M184" s="160">
        <v>2002603076</v>
      </c>
      <c r="N184" s="262">
        <f t="shared" si="65"/>
        <v>2002603076</v>
      </c>
      <c r="O184" s="267"/>
      <c r="P184" s="88"/>
      <c r="Q184" s="88"/>
      <c r="R184" s="88"/>
      <c r="S184" s="88"/>
      <c r="T184" s="262">
        <f t="shared" si="64"/>
        <v>0</v>
      </c>
      <c r="U184" s="264">
        <v>218</v>
      </c>
      <c r="V184" s="256" t="s">
        <v>207</v>
      </c>
    </row>
    <row r="185" spans="1:22" x14ac:dyDescent="0.25">
      <c r="A185" s="557"/>
      <c r="B185" s="560"/>
      <c r="C185" s="265"/>
      <c r="D185" s="88"/>
      <c r="E185" s="88"/>
      <c r="F185" s="88"/>
      <c r="G185" s="88"/>
      <c r="H185" s="262">
        <f>SUM(C185:G185)</f>
        <v>0</v>
      </c>
      <c r="I185" s="265"/>
      <c r="J185" s="88"/>
      <c r="K185" s="88"/>
      <c r="L185" s="88"/>
      <c r="M185" s="160">
        <v>428499350</v>
      </c>
      <c r="N185" s="262">
        <f t="shared" si="65"/>
        <v>428499350</v>
      </c>
      <c r="O185" s="267"/>
      <c r="P185" s="88"/>
      <c r="Q185" s="88"/>
      <c r="R185" s="88"/>
      <c r="S185" s="88"/>
      <c r="T185" s="262">
        <f t="shared" si="64"/>
        <v>0</v>
      </c>
      <c r="U185" s="264">
        <v>227</v>
      </c>
      <c r="V185" s="256" t="s">
        <v>212</v>
      </c>
    </row>
    <row r="186" spans="1:22" x14ac:dyDescent="0.25">
      <c r="A186" s="557"/>
      <c r="B186" s="560"/>
      <c r="C186" s="265"/>
      <c r="D186" s="88"/>
      <c r="E186" s="88"/>
      <c r="F186" s="88"/>
      <c r="G186" s="88"/>
      <c r="H186" s="262">
        <f>SUM(C186:G186)</f>
        <v>0</v>
      </c>
      <c r="I186" s="265"/>
      <c r="J186" s="160">
        <v>500000000</v>
      </c>
      <c r="K186" s="88"/>
      <c r="L186" s="88"/>
      <c r="M186" s="88"/>
      <c r="N186" s="262">
        <f t="shared" si="65"/>
        <v>500000000</v>
      </c>
      <c r="O186" s="267"/>
      <c r="P186" s="88"/>
      <c r="Q186" s="88"/>
      <c r="R186" s="88"/>
      <c r="S186" s="88"/>
      <c r="T186" s="262">
        <f t="shared" si="64"/>
        <v>0</v>
      </c>
      <c r="U186" s="264">
        <v>230</v>
      </c>
      <c r="V186" s="256" t="s">
        <v>211</v>
      </c>
    </row>
    <row r="187" spans="1:22" x14ac:dyDescent="0.25">
      <c r="A187" s="557"/>
      <c r="B187" s="560"/>
      <c r="C187" s="265"/>
      <c r="D187" s="88"/>
      <c r="E187" s="88"/>
      <c r="F187" s="88"/>
      <c r="G187" s="88"/>
      <c r="H187" s="262">
        <f t="shared" si="18"/>
        <v>0</v>
      </c>
      <c r="I187" s="265"/>
      <c r="J187" s="160">
        <v>100000000</v>
      </c>
      <c r="K187" s="88"/>
      <c r="L187" s="88"/>
      <c r="M187" s="88"/>
      <c r="N187" s="262">
        <f t="shared" si="65"/>
        <v>100000000</v>
      </c>
      <c r="O187" s="267"/>
      <c r="P187" s="88"/>
      <c r="Q187" s="88"/>
      <c r="R187" s="88"/>
      <c r="S187" s="88"/>
      <c r="T187" s="262">
        <f t="shared" si="64"/>
        <v>0</v>
      </c>
      <c r="U187" s="264">
        <v>231</v>
      </c>
      <c r="V187" s="256" t="s">
        <v>61</v>
      </c>
    </row>
    <row r="188" spans="1:22" x14ac:dyDescent="0.25">
      <c r="A188" s="557"/>
      <c r="B188" s="560"/>
      <c r="C188" s="265"/>
      <c r="D188" s="88"/>
      <c r="E188" s="88"/>
      <c r="F188" s="88"/>
      <c r="G188" s="88"/>
      <c r="H188" s="262">
        <f t="shared" si="18"/>
        <v>0</v>
      </c>
      <c r="I188" s="265"/>
      <c r="J188" s="88"/>
      <c r="K188" s="88"/>
      <c r="L188" s="88"/>
      <c r="M188" s="160">
        <v>98555073</v>
      </c>
      <c r="N188" s="262">
        <f t="shared" si="65"/>
        <v>98555073</v>
      </c>
      <c r="O188" s="267"/>
      <c r="P188" s="88"/>
      <c r="Q188" s="88"/>
      <c r="R188" s="88"/>
      <c r="S188" s="88"/>
      <c r="T188" s="262">
        <f t="shared" si="64"/>
        <v>0</v>
      </c>
      <c r="U188" s="264">
        <v>240</v>
      </c>
      <c r="V188" s="256" t="s">
        <v>214</v>
      </c>
    </row>
    <row r="189" spans="1:22" x14ac:dyDescent="0.25">
      <c r="A189" s="557"/>
      <c r="B189" s="560"/>
      <c r="C189" s="265"/>
      <c r="D189" s="88"/>
      <c r="E189" s="88"/>
      <c r="F189" s="88"/>
      <c r="G189" s="88"/>
      <c r="H189" s="262">
        <f>SUM(C189:G189)</f>
        <v>0</v>
      </c>
      <c r="I189" s="265"/>
      <c r="J189" s="160">
        <v>1000000000</v>
      </c>
      <c r="K189" s="88"/>
      <c r="L189" s="88"/>
      <c r="M189" s="88"/>
      <c r="N189" s="262">
        <f t="shared" si="65"/>
        <v>1000000000</v>
      </c>
      <c r="O189" s="267"/>
      <c r="P189" s="88"/>
      <c r="Q189" s="88"/>
      <c r="R189" s="88"/>
      <c r="S189" s="88"/>
      <c r="T189" s="262">
        <f t="shared" si="64"/>
        <v>0</v>
      </c>
      <c r="U189" s="264">
        <v>242</v>
      </c>
      <c r="V189" s="256" t="s">
        <v>215</v>
      </c>
    </row>
    <row r="190" spans="1:22" x14ac:dyDescent="0.25">
      <c r="A190" s="557"/>
      <c r="B190" s="560"/>
      <c r="C190" s="265"/>
      <c r="D190" s="88"/>
      <c r="E190" s="88"/>
      <c r="F190" s="88"/>
      <c r="G190" s="88"/>
      <c r="H190" s="262">
        <f>SUM(C190:G190)</f>
        <v>0</v>
      </c>
      <c r="I190" s="265"/>
      <c r="J190" s="88">
        <v>-2134656000</v>
      </c>
      <c r="K190" s="88"/>
      <c r="L190" s="88"/>
      <c r="M190" s="88"/>
      <c r="N190" s="262">
        <f t="shared" si="65"/>
        <v>-2134656000</v>
      </c>
      <c r="O190" s="267"/>
      <c r="P190" s="88"/>
      <c r="Q190" s="88"/>
      <c r="R190" s="88"/>
      <c r="S190" s="88"/>
      <c r="T190" s="262">
        <f t="shared" si="64"/>
        <v>0</v>
      </c>
      <c r="U190" s="264">
        <v>243</v>
      </c>
      <c r="V190" s="256" t="s">
        <v>216</v>
      </c>
    </row>
    <row r="191" spans="1:22" x14ac:dyDescent="0.25">
      <c r="A191" s="557"/>
      <c r="B191" s="560"/>
      <c r="C191" s="265"/>
      <c r="D191" s="88"/>
      <c r="E191" s="88"/>
      <c r="F191" s="88"/>
      <c r="G191" s="88"/>
      <c r="H191" s="262">
        <f>SUM(C191:G191)</f>
        <v>0</v>
      </c>
      <c r="I191" s="265"/>
      <c r="J191" s="160">
        <v>1324000000</v>
      </c>
      <c r="K191" s="88"/>
      <c r="L191" s="88"/>
      <c r="M191" s="88"/>
      <c r="N191" s="262">
        <f t="shared" si="65"/>
        <v>1324000000</v>
      </c>
      <c r="O191" s="267"/>
      <c r="P191" s="88"/>
      <c r="Q191" s="88"/>
      <c r="R191" s="88"/>
      <c r="S191" s="88"/>
      <c r="T191" s="262">
        <f t="shared" si="64"/>
        <v>0</v>
      </c>
      <c r="U191" s="264">
        <v>251</v>
      </c>
      <c r="V191" s="256" t="s">
        <v>265</v>
      </c>
    </row>
    <row r="192" spans="1:22" x14ac:dyDescent="0.25">
      <c r="A192" s="557"/>
      <c r="B192" s="560"/>
      <c r="C192" s="265"/>
      <c r="D192" s="88"/>
      <c r="E192" s="88"/>
      <c r="F192" s="88"/>
      <c r="G192" s="88"/>
      <c r="H192" s="262">
        <f t="shared" si="18"/>
        <v>0</v>
      </c>
      <c r="I192" s="265"/>
      <c r="J192" s="160">
        <v>82840000</v>
      </c>
      <c r="K192" s="88"/>
      <c r="L192" s="88"/>
      <c r="M192" s="88"/>
      <c r="N192" s="262">
        <f t="shared" si="65"/>
        <v>82840000</v>
      </c>
      <c r="O192" s="267"/>
      <c r="P192" s="88"/>
      <c r="Q192" s="88"/>
      <c r="R192" s="88"/>
      <c r="S192" s="88"/>
      <c r="T192" s="262">
        <f t="shared" si="64"/>
        <v>0</v>
      </c>
      <c r="U192" s="264">
        <v>259</v>
      </c>
      <c r="V192" s="256" t="s">
        <v>371</v>
      </c>
    </row>
    <row r="193" spans="1:22" x14ac:dyDescent="0.25">
      <c r="A193" s="557"/>
      <c r="B193" s="560"/>
      <c r="C193" s="265"/>
      <c r="D193" s="88"/>
      <c r="E193" s="88"/>
      <c r="F193" s="88"/>
      <c r="G193" s="88"/>
      <c r="H193" s="262">
        <f t="shared" ref="H193:H249" si="67">SUM(C193:G193)</f>
        <v>0</v>
      </c>
      <c r="I193" s="265"/>
      <c r="J193" s="160">
        <v>2000000000</v>
      </c>
      <c r="K193" s="88"/>
      <c r="L193" s="88"/>
      <c r="M193" s="88"/>
      <c r="N193" s="262">
        <f t="shared" si="65"/>
        <v>2000000000</v>
      </c>
      <c r="O193" s="267"/>
      <c r="P193" s="88"/>
      <c r="Q193" s="88"/>
      <c r="R193" s="88"/>
      <c r="S193" s="88"/>
      <c r="T193" s="262">
        <f t="shared" si="64"/>
        <v>0</v>
      </c>
      <c r="U193" s="264">
        <v>306</v>
      </c>
      <c r="V193" s="256" t="s">
        <v>215</v>
      </c>
    </row>
    <row r="194" spans="1:22" ht="20.25" x14ac:dyDescent="0.25">
      <c r="A194" s="557"/>
      <c r="B194" s="560"/>
      <c r="C194" s="265"/>
      <c r="D194" s="88"/>
      <c r="E194" s="88"/>
      <c r="F194" s="88"/>
      <c r="G194" s="88"/>
      <c r="H194" s="262">
        <f t="shared" si="67"/>
        <v>0</v>
      </c>
      <c r="I194" s="265"/>
      <c r="J194" s="160">
        <v>600000000</v>
      </c>
      <c r="K194" s="88"/>
      <c r="L194" s="88"/>
      <c r="M194" s="88"/>
      <c r="N194" s="262">
        <f t="shared" si="65"/>
        <v>600000000</v>
      </c>
      <c r="O194" s="267"/>
      <c r="P194" s="88"/>
      <c r="Q194" s="88"/>
      <c r="R194" s="88"/>
      <c r="S194" s="88"/>
      <c r="T194" s="262">
        <f t="shared" si="64"/>
        <v>0</v>
      </c>
      <c r="U194" s="264">
        <v>328</v>
      </c>
      <c r="V194" s="274" t="s">
        <v>257</v>
      </c>
    </row>
    <row r="195" spans="1:22" x14ac:dyDescent="0.25">
      <c r="A195" s="557"/>
      <c r="B195" s="560"/>
      <c r="C195" s="265"/>
      <c r="D195" s="88"/>
      <c r="E195" s="88"/>
      <c r="F195" s="88"/>
      <c r="G195" s="88"/>
      <c r="H195" s="262">
        <f t="shared" si="67"/>
        <v>0</v>
      </c>
      <c r="I195" s="265"/>
      <c r="J195" s="160">
        <v>1370000000</v>
      </c>
      <c r="K195" s="88"/>
      <c r="L195" s="88"/>
      <c r="M195" s="88"/>
      <c r="N195" s="262">
        <f t="shared" si="65"/>
        <v>1370000000</v>
      </c>
      <c r="O195" s="267"/>
      <c r="P195" s="88"/>
      <c r="Q195" s="88"/>
      <c r="R195" s="88"/>
      <c r="S195" s="88"/>
      <c r="T195" s="262">
        <f t="shared" si="64"/>
        <v>0</v>
      </c>
      <c r="U195" s="264">
        <v>337</v>
      </c>
      <c r="V195" s="256" t="s">
        <v>285</v>
      </c>
    </row>
    <row r="196" spans="1:22" x14ac:dyDescent="0.25">
      <c r="A196" s="557"/>
      <c r="B196" s="560"/>
      <c r="C196" s="265"/>
      <c r="D196" s="88"/>
      <c r="E196" s="88"/>
      <c r="F196" s="88"/>
      <c r="G196" s="88"/>
      <c r="H196" s="262">
        <f t="shared" si="67"/>
        <v>0</v>
      </c>
      <c r="I196" s="265"/>
      <c r="J196" s="88"/>
      <c r="K196" s="88"/>
      <c r="L196" s="88"/>
      <c r="M196" s="160">
        <v>75118100</v>
      </c>
      <c r="N196" s="262">
        <f t="shared" si="65"/>
        <v>75118100</v>
      </c>
      <c r="O196" s="267"/>
      <c r="P196" s="88"/>
      <c r="Q196" s="88"/>
      <c r="R196" s="88"/>
      <c r="S196" s="88"/>
      <c r="T196" s="262">
        <f t="shared" si="64"/>
        <v>0</v>
      </c>
      <c r="U196" s="264">
        <v>346</v>
      </c>
      <c r="V196" s="256" t="s">
        <v>214</v>
      </c>
    </row>
    <row r="197" spans="1:22" x14ac:dyDescent="0.25">
      <c r="A197" s="557"/>
      <c r="B197" s="560"/>
      <c r="C197" s="265"/>
      <c r="D197" s="88"/>
      <c r="E197" s="88"/>
      <c r="F197" s="88"/>
      <c r="G197" s="88"/>
      <c r="H197" s="262">
        <f t="shared" si="67"/>
        <v>0</v>
      </c>
      <c r="I197" s="265"/>
      <c r="J197" s="160">
        <v>1500000000</v>
      </c>
      <c r="K197" s="88"/>
      <c r="L197" s="88"/>
      <c r="M197" s="88"/>
      <c r="N197" s="262">
        <f t="shared" si="65"/>
        <v>1500000000</v>
      </c>
      <c r="O197" s="267"/>
      <c r="P197" s="88"/>
      <c r="Q197" s="88"/>
      <c r="R197" s="88"/>
      <c r="S197" s="88"/>
      <c r="T197" s="262">
        <f t="shared" si="64"/>
        <v>0</v>
      </c>
      <c r="U197" s="264">
        <v>362</v>
      </c>
      <c r="V197" s="256" t="s">
        <v>257</v>
      </c>
    </row>
    <row r="198" spans="1:22" x14ac:dyDescent="0.25">
      <c r="A198" s="557"/>
      <c r="B198" s="560"/>
      <c r="C198" s="265"/>
      <c r="D198" s="88"/>
      <c r="E198" s="88"/>
      <c r="F198" s="88"/>
      <c r="G198" s="88"/>
      <c r="H198" s="262">
        <f t="shared" si="67"/>
        <v>0</v>
      </c>
      <c r="I198" s="265"/>
      <c r="J198" s="88"/>
      <c r="K198" s="88"/>
      <c r="L198" s="88"/>
      <c r="M198" s="88">
        <v>44264550</v>
      </c>
      <c r="N198" s="262">
        <f t="shared" si="65"/>
        <v>44264550</v>
      </c>
      <c r="O198" s="267"/>
      <c r="P198" s="88"/>
      <c r="Q198" s="88"/>
      <c r="R198" s="88"/>
      <c r="S198" s="88"/>
      <c r="T198" s="262">
        <f t="shared" si="64"/>
        <v>0</v>
      </c>
      <c r="U198" s="264">
        <v>387</v>
      </c>
      <c r="V198" s="256" t="s">
        <v>315</v>
      </c>
    </row>
    <row r="199" spans="1:22" x14ac:dyDescent="0.25">
      <c r="A199" s="557"/>
      <c r="B199" s="560"/>
      <c r="C199" s="265"/>
      <c r="D199" s="88"/>
      <c r="E199" s="88"/>
      <c r="F199" s="88"/>
      <c r="G199" s="88"/>
      <c r="H199" s="262">
        <f t="shared" si="67"/>
        <v>0</v>
      </c>
      <c r="I199" s="265"/>
      <c r="J199" s="88">
        <v>1508000000</v>
      </c>
      <c r="K199" s="88"/>
      <c r="L199" s="88"/>
      <c r="M199" s="88"/>
      <c r="N199" s="262">
        <f t="shared" si="65"/>
        <v>1508000000</v>
      </c>
      <c r="O199" s="267"/>
      <c r="P199" s="88"/>
      <c r="Q199" s="88"/>
      <c r="R199" s="88"/>
      <c r="S199" s="88"/>
      <c r="T199" s="262">
        <f t="shared" si="64"/>
        <v>0</v>
      </c>
      <c r="U199" s="264">
        <v>386</v>
      </c>
      <c r="V199" s="256" t="s">
        <v>316</v>
      </c>
    </row>
    <row r="200" spans="1:22" ht="24.75" customHeight="1" x14ac:dyDescent="0.25">
      <c r="A200" s="557"/>
      <c r="B200" s="560"/>
      <c r="C200" s="265"/>
      <c r="D200" s="88"/>
      <c r="E200" s="88"/>
      <c r="F200" s="88"/>
      <c r="G200" s="88"/>
      <c r="H200" s="262">
        <f t="shared" si="67"/>
        <v>0</v>
      </c>
      <c r="I200" s="265"/>
      <c r="J200" s="88">
        <v>82840000</v>
      </c>
      <c r="K200" s="88"/>
      <c r="L200" s="88"/>
      <c r="M200" s="88"/>
      <c r="N200" s="262">
        <f t="shared" si="65"/>
        <v>82840000</v>
      </c>
      <c r="O200" s="267"/>
      <c r="P200" s="88"/>
      <c r="Q200" s="88"/>
      <c r="R200" s="88"/>
      <c r="S200" s="88"/>
      <c r="T200" s="262">
        <f t="shared" si="64"/>
        <v>0</v>
      </c>
      <c r="U200" s="264">
        <v>391</v>
      </c>
      <c r="V200" s="256" t="s">
        <v>372</v>
      </c>
    </row>
    <row r="201" spans="1:22" ht="24.75" customHeight="1" x14ac:dyDescent="0.25">
      <c r="A201" s="557"/>
      <c r="B201" s="560"/>
      <c r="C201" s="265"/>
      <c r="D201" s="88"/>
      <c r="E201" s="88"/>
      <c r="F201" s="88"/>
      <c r="G201" s="88"/>
      <c r="H201" s="262">
        <f t="shared" si="67"/>
        <v>0</v>
      </c>
      <c r="I201" s="265"/>
      <c r="J201" s="88"/>
      <c r="K201" s="88"/>
      <c r="L201" s="88"/>
      <c r="M201" s="88">
        <v>30550927</v>
      </c>
      <c r="N201" s="262">
        <f t="shared" si="65"/>
        <v>30550927</v>
      </c>
      <c r="O201" s="267"/>
      <c r="P201" s="88"/>
      <c r="Q201" s="88"/>
      <c r="R201" s="88"/>
      <c r="S201" s="88"/>
      <c r="T201" s="262">
        <f t="shared" si="64"/>
        <v>0</v>
      </c>
      <c r="U201" s="264">
        <v>392</v>
      </c>
      <c r="V201" s="256" t="s">
        <v>318</v>
      </c>
    </row>
    <row r="202" spans="1:22" ht="24.75" customHeight="1" x14ac:dyDescent="0.25">
      <c r="A202" s="557"/>
      <c r="B202" s="560"/>
      <c r="C202" s="265"/>
      <c r="D202" s="88"/>
      <c r="E202" s="88"/>
      <c r="F202" s="88"/>
      <c r="G202" s="88"/>
      <c r="H202" s="262">
        <f t="shared" si="67"/>
        <v>0</v>
      </c>
      <c r="I202" s="265"/>
      <c r="J202" s="88">
        <v>2730930821</v>
      </c>
      <c r="K202" s="88"/>
      <c r="L202" s="88"/>
      <c r="M202" s="88"/>
      <c r="N202" s="262">
        <f t="shared" si="65"/>
        <v>2730930821</v>
      </c>
      <c r="O202" s="267"/>
      <c r="P202" s="88"/>
      <c r="Q202" s="88"/>
      <c r="R202" s="88"/>
      <c r="S202" s="88"/>
      <c r="T202" s="262">
        <f t="shared" si="64"/>
        <v>0</v>
      </c>
      <c r="U202" s="264">
        <v>396</v>
      </c>
      <c r="V202" s="256" t="s">
        <v>319</v>
      </c>
    </row>
    <row r="203" spans="1:22" ht="24.75" customHeight="1" x14ac:dyDescent="0.25">
      <c r="A203" s="557"/>
      <c r="B203" s="560"/>
      <c r="C203" s="265"/>
      <c r="D203" s="88"/>
      <c r="E203" s="88"/>
      <c r="F203" s="88"/>
      <c r="G203" s="88"/>
      <c r="H203" s="262">
        <f t="shared" si="67"/>
        <v>0</v>
      </c>
      <c r="I203" s="265"/>
      <c r="J203" s="88">
        <v>491372000</v>
      </c>
      <c r="K203" s="88"/>
      <c r="L203" s="88"/>
      <c r="M203" s="88"/>
      <c r="N203" s="262">
        <f t="shared" si="65"/>
        <v>491372000</v>
      </c>
      <c r="O203" s="267"/>
      <c r="P203" s="88"/>
      <c r="Q203" s="88"/>
      <c r="R203" s="88"/>
      <c r="S203" s="88"/>
      <c r="T203" s="262">
        <f t="shared" si="64"/>
        <v>0</v>
      </c>
      <c r="U203" s="264">
        <v>404</v>
      </c>
      <c r="V203" s="256" t="s">
        <v>325</v>
      </c>
    </row>
    <row r="204" spans="1:22" ht="24.75" customHeight="1" x14ac:dyDescent="0.25">
      <c r="A204" s="557"/>
      <c r="B204" s="560"/>
      <c r="C204" s="265"/>
      <c r="D204" s="88"/>
      <c r="E204" s="88"/>
      <c r="F204" s="88"/>
      <c r="G204" s="88"/>
      <c r="H204" s="262">
        <f t="shared" si="67"/>
        <v>0</v>
      </c>
      <c r="I204" s="265"/>
      <c r="J204" s="88"/>
      <c r="K204" s="88"/>
      <c r="L204" s="88"/>
      <c r="M204" s="88">
        <v>1311488</v>
      </c>
      <c r="N204" s="262">
        <f t="shared" si="65"/>
        <v>1311488</v>
      </c>
      <c r="O204" s="267"/>
      <c r="P204" s="88"/>
      <c r="Q204" s="88"/>
      <c r="R204" s="88"/>
      <c r="S204" s="88"/>
      <c r="T204" s="262">
        <f t="shared" si="64"/>
        <v>0</v>
      </c>
      <c r="U204" s="264">
        <v>417</v>
      </c>
      <c r="V204" s="256" t="s">
        <v>330</v>
      </c>
    </row>
    <row r="205" spans="1:22" ht="24.75" customHeight="1" x14ac:dyDescent="0.25">
      <c r="A205" s="557"/>
      <c r="B205" s="560"/>
      <c r="C205" s="265"/>
      <c r="D205" s="88"/>
      <c r="E205" s="88"/>
      <c r="F205" s="88"/>
      <c r="G205" s="88"/>
      <c r="H205" s="262">
        <f t="shared" si="67"/>
        <v>0</v>
      </c>
      <c r="I205" s="265"/>
      <c r="J205" s="88"/>
      <c r="K205" s="88"/>
      <c r="L205" s="88"/>
      <c r="M205" s="88">
        <v>17803790</v>
      </c>
      <c r="N205" s="262">
        <f t="shared" si="65"/>
        <v>17803790</v>
      </c>
      <c r="O205" s="267"/>
      <c r="P205" s="88"/>
      <c r="Q205" s="88"/>
      <c r="R205" s="88"/>
      <c r="S205" s="88"/>
      <c r="T205" s="262">
        <f t="shared" si="64"/>
        <v>0</v>
      </c>
      <c r="U205" s="264">
        <v>433</v>
      </c>
      <c r="V205" s="256" t="s">
        <v>336</v>
      </c>
    </row>
    <row r="206" spans="1:22" ht="24.75" customHeight="1" x14ac:dyDescent="0.25">
      <c r="A206" s="557"/>
      <c r="B206" s="560"/>
      <c r="C206" s="265"/>
      <c r="D206" s="88"/>
      <c r="E206" s="88"/>
      <c r="F206" s="88"/>
      <c r="G206" s="88"/>
      <c r="H206" s="262">
        <f t="shared" si="67"/>
        <v>0</v>
      </c>
      <c r="I206" s="265"/>
      <c r="J206" s="88">
        <v>1462000000</v>
      </c>
      <c r="K206" s="88"/>
      <c r="L206" s="88"/>
      <c r="M206" s="88"/>
      <c r="N206" s="262">
        <f t="shared" si="65"/>
        <v>1462000000</v>
      </c>
      <c r="O206" s="267"/>
      <c r="P206" s="88"/>
      <c r="Q206" s="88"/>
      <c r="R206" s="88"/>
      <c r="S206" s="88"/>
      <c r="T206" s="262">
        <f t="shared" si="64"/>
        <v>0</v>
      </c>
      <c r="U206" s="264">
        <v>434</v>
      </c>
      <c r="V206" s="256" t="s">
        <v>337</v>
      </c>
    </row>
    <row r="207" spans="1:22" ht="24.75" customHeight="1" x14ac:dyDescent="0.25">
      <c r="A207" s="557"/>
      <c r="B207" s="560"/>
      <c r="C207" s="265"/>
      <c r="D207" s="88"/>
      <c r="E207" s="88"/>
      <c r="F207" s="88"/>
      <c r="G207" s="88"/>
      <c r="H207" s="262">
        <f t="shared" si="67"/>
        <v>0</v>
      </c>
      <c r="I207" s="265"/>
      <c r="J207" s="88"/>
      <c r="K207" s="88"/>
      <c r="L207" s="88"/>
      <c r="M207" s="88">
        <v>120206700</v>
      </c>
      <c r="N207" s="262">
        <f t="shared" si="65"/>
        <v>120206700</v>
      </c>
      <c r="O207" s="267"/>
      <c r="P207" s="88"/>
      <c r="Q207" s="88"/>
      <c r="R207" s="88"/>
      <c r="S207" s="88"/>
      <c r="T207" s="262">
        <f t="shared" si="64"/>
        <v>0</v>
      </c>
      <c r="U207" s="264">
        <v>442</v>
      </c>
      <c r="V207" s="256" t="s">
        <v>338</v>
      </c>
    </row>
    <row r="208" spans="1:22" ht="24.75" customHeight="1" x14ac:dyDescent="0.25">
      <c r="A208" s="557"/>
      <c r="B208" s="560"/>
      <c r="C208" s="265"/>
      <c r="D208" s="88"/>
      <c r="E208" s="88"/>
      <c r="F208" s="88"/>
      <c r="G208" s="88"/>
      <c r="H208" s="262">
        <f t="shared" si="67"/>
        <v>0</v>
      </c>
      <c r="I208" s="265"/>
      <c r="J208" s="88"/>
      <c r="K208" s="88"/>
      <c r="L208" s="88"/>
      <c r="M208" s="88">
        <v>10998906255</v>
      </c>
      <c r="N208" s="262">
        <f t="shared" si="65"/>
        <v>10998906255</v>
      </c>
      <c r="O208" s="267"/>
      <c r="P208" s="88"/>
      <c r="Q208" s="88"/>
      <c r="R208" s="88"/>
      <c r="S208" s="88"/>
      <c r="T208" s="262">
        <f t="shared" si="64"/>
        <v>0</v>
      </c>
      <c r="U208" s="264">
        <v>449</v>
      </c>
      <c r="V208" s="256" t="s">
        <v>339</v>
      </c>
    </row>
    <row r="209" spans="1:22" ht="24.75" customHeight="1" x14ac:dyDescent="0.25">
      <c r="A209" s="557"/>
      <c r="B209" s="560"/>
      <c r="C209" s="265"/>
      <c r="D209" s="88"/>
      <c r="E209" s="88"/>
      <c r="F209" s="88"/>
      <c r="G209" s="88"/>
      <c r="H209" s="262">
        <f t="shared" si="67"/>
        <v>0</v>
      </c>
      <c r="I209" s="265"/>
      <c r="J209" s="88"/>
      <c r="K209" s="88"/>
      <c r="L209" s="88"/>
      <c r="M209" s="88">
        <v>98360000</v>
      </c>
      <c r="N209" s="262">
        <f t="shared" si="65"/>
        <v>98360000</v>
      </c>
      <c r="O209" s="267"/>
      <c r="P209" s="88"/>
      <c r="Q209" s="88"/>
      <c r="R209" s="88"/>
      <c r="S209" s="88"/>
      <c r="T209" s="262">
        <f t="shared" si="64"/>
        <v>0</v>
      </c>
      <c r="U209" s="264">
        <v>450</v>
      </c>
      <c r="V209" s="256" t="s">
        <v>340</v>
      </c>
    </row>
    <row r="210" spans="1:22" ht="24.75" customHeight="1" x14ac:dyDescent="0.25">
      <c r="A210" s="557"/>
      <c r="B210" s="560"/>
      <c r="C210" s="265"/>
      <c r="D210" s="88"/>
      <c r="E210" s="88"/>
      <c r="F210" s="88"/>
      <c r="G210" s="88"/>
      <c r="H210" s="262">
        <f t="shared" si="67"/>
        <v>0</v>
      </c>
      <c r="I210" s="265"/>
      <c r="J210" s="88"/>
      <c r="K210" s="88"/>
      <c r="L210" s="88"/>
      <c r="M210" s="88">
        <v>2149953760</v>
      </c>
      <c r="N210" s="262">
        <f t="shared" si="65"/>
        <v>2149953760</v>
      </c>
      <c r="O210" s="267"/>
      <c r="P210" s="88"/>
      <c r="Q210" s="88"/>
      <c r="R210" s="88"/>
      <c r="S210" s="88"/>
      <c r="T210" s="262">
        <f t="shared" si="64"/>
        <v>0</v>
      </c>
      <c r="U210" s="264">
        <v>454</v>
      </c>
      <c r="V210" s="256" t="s">
        <v>349</v>
      </c>
    </row>
    <row r="211" spans="1:22" ht="24.75" customHeight="1" x14ac:dyDescent="0.25">
      <c r="A211" s="557"/>
      <c r="B211" s="560"/>
      <c r="C211" s="265"/>
      <c r="D211" s="88"/>
      <c r="E211" s="88"/>
      <c r="F211" s="88"/>
      <c r="G211" s="88"/>
      <c r="H211" s="262">
        <f t="shared" si="67"/>
        <v>0</v>
      </c>
      <c r="I211" s="265"/>
      <c r="J211" s="88"/>
      <c r="K211" s="88"/>
      <c r="L211" s="88"/>
      <c r="M211" s="88">
        <v>23629000</v>
      </c>
      <c r="N211" s="262">
        <f t="shared" si="65"/>
        <v>23629000</v>
      </c>
      <c r="O211" s="267"/>
      <c r="P211" s="88"/>
      <c r="Q211" s="88"/>
      <c r="R211" s="88"/>
      <c r="S211" s="88"/>
      <c r="T211" s="262">
        <f t="shared" si="64"/>
        <v>0</v>
      </c>
      <c r="U211" s="264">
        <v>458</v>
      </c>
      <c r="V211" s="256" t="s">
        <v>348</v>
      </c>
    </row>
    <row r="212" spans="1:22" ht="24.75" customHeight="1" x14ac:dyDescent="0.25">
      <c r="A212" s="557"/>
      <c r="B212" s="560"/>
      <c r="C212" s="265"/>
      <c r="D212" s="88"/>
      <c r="E212" s="88"/>
      <c r="F212" s="88"/>
      <c r="G212" s="88"/>
      <c r="H212" s="262">
        <f t="shared" si="67"/>
        <v>0</v>
      </c>
      <c r="I212" s="265"/>
      <c r="J212" s="88"/>
      <c r="K212" s="88"/>
      <c r="L212" s="88"/>
      <c r="M212" s="88">
        <v>15984000</v>
      </c>
      <c r="N212" s="262">
        <f t="shared" si="65"/>
        <v>15984000</v>
      </c>
      <c r="O212" s="267"/>
      <c r="P212" s="88"/>
      <c r="Q212" s="88"/>
      <c r="R212" s="88"/>
      <c r="S212" s="88"/>
      <c r="T212" s="262">
        <f t="shared" si="64"/>
        <v>0</v>
      </c>
      <c r="U212" s="264">
        <v>465</v>
      </c>
      <c r="V212" s="256" t="s">
        <v>353</v>
      </c>
    </row>
    <row r="213" spans="1:22" ht="24.75" customHeight="1" x14ac:dyDescent="0.25">
      <c r="A213" s="557"/>
      <c r="B213" s="560"/>
      <c r="C213" s="265"/>
      <c r="D213" s="88"/>
      <c r="E213" s="88"/>
      <c r="F213" s="88"/>
      <c r="G213" s="88"/>
      <c r="H213" s="262">
        <f t="shared" si="67"/>
        <v>0</v>
      </c>
      <c r="I213" s="265"/>
      <c r="J213" s="88"/>
      <c r="K213" s="88"/>
      <c r="L213" s="88"/>
      <c r="M213" s="88">
        <v>144346460</v>
      </c>
      <c r="N213" s="262">
        <f t="shared" si="65"/>
        <v>144346460</v>
      </c>
      <c r="O213" s="267"/>
      <c r="P213" s="88"/>
      <c r="Q213" s="88"/>
      <c r="R213" s="88"/>
      <c r="S213" s="88"/>
      <c r="T213" s="262">
        <f t="shared" si="64"/>
        <v>0</v>
      </c>
      <c r="U213" s="264">
        <v>467</v>
      </c>
      <c r="V213" s="256" t="s">
        <v>354</v>
      </c>
    </row>
    <row r="214" spans="1:22" ht="24.75" customHeight="1" x14ac:dyDescent="0.25">
      <c r="A214" s="557"/>
      <c r="B214" s="560"/>
      <c r="C214" s="265"/>
      <c r="D214" s="88"/>
      <c r="E214" s="88"/>
      <c r="F214" s="88"/>
      <c r="G214" s="88"/>
      <c r="H214" s="262">
        <f t="shared" si="67"/>
        <v>0</v>
      </c>
      <c r="I214" s="265"/>
      <c r="J214" s="88"/>
      <c r="K214" s="88"/>
      <c r="L214" s="88"/>
      <c r="M214" s="88">
        <v>176175000</v>
      </c>
      <c r="N214" s="262">
        <f t="shared" si="65"/>
        <v>176175000</v>
      </c>
      <c r="O214" s="267"/>
      <c r="P214" s="88"/>
      <c r="Q214" s="88"/>
      <c r="R214" s="88"/>
      <c r="S214" s="88"/>
      <c r="T214" s="262">
        <f t="shared" si="64"/>
        <v>0</v>
      </c>
      <c r="U214" s="264">
        <v>477</v>
      </c>
      <c r="V214" s="256" t="s">
        <v>355</v>
      </c>
    </row>
    <row r="215" spans="1:22" ht="24.75" customHeight="1" x14ac:dyDescent="0.25">
      <c r="A215" s="557"/>
      <c r="B215" s="560"/>
      <c r="C215" s="265"/>
      <c r="D215" s="88"/>
      <c r="E215" s="88"/>
      <c r="F215" s="88"/>
      <c r="G215" s="88"/>
      <c r="H215" s="262">
        <f t="shared" si="67"/>
        <v>0</v>
      </c>
      <c r="I215" s="265"/>
      <c r="J215" s="88">
        <v>-50000000</v>
      </c>
      <c r="K215" s="88"/>
      <c r="L215" s="88"/>
      <c r="M215" s="88"/>
      <c r="N215" s="262">
        <f t="shared" si="65"/>
        <v>-50000000</v>
      </c>
      <c r="O215" s="267"/>
      <c r="P215" s="88"/>
      <c r="Q215" s="88"/>
      <c r="R215" s="88"/>
      <c r="S215" s="88"/>
      <c r="T215" s="262">
        <f t="shared" si="64"/>
        <v>0</v>
      </c>
      <c r="U215" s="264">
        <v>486</v>
      </c>
      <c r="V215" s="256" t="s">
        <v>361</v>
      </c>
    </row>
    <row r="216" spans="1:22" ht="24.75" customHeight="1" x14ac:dyDescent="0.25">
      <c r="A216" s="557"/>
      <c r="B216" s="560"/>
      <c r="C216" s="265"/>
      <c r="D216" s="88"/>
      <c r="E216" s="88"/>
      <c r="F216" s="88"/>
      <c r="G216" s="88"/>
      <c r="H216" s="262">
        <f t="shared" si="67"/>
        <v>0</v>
      </c>
      <c r="I216" s="265"/>
      <c r="J216" s="88">
        <v>900000000</v>
      </c>
      <c r="K216" s="88"/>
      <c r="L216" s="88"/>
      <c r="M216" s="88"/>
      <c r="N216" s="262">
        <f t="shared" si="65"/>
        <v>900000000</v>
      </c>
      <c r="O216" s="267"/>
      <c r="P216" s="88"/>
      <c r="Q216" s="88"/>
      <c r="R216" s="88"/>
      <c r="S216" s="88"/>
      <c r="T216" s="262">
        <f t="shared" si="64"/>
        <v>0</v>
      </c>
      <c r="U216" s="264">
        <v>489</v>
      </c>
      <c r="V216" s="256" t="s">
        <v>362</v>
      </c>
    </row>
    <row r="217" spans="1:22" ht="24.75" customHeight="1" x14ac:dyDescent="0.25">
      <c r="A217" s="557"/>
      <c r="B217" s="560"/>
      <c r="C217" s="265"/>
      <c r="D217" s="88"/>
      <c r="E217" s="88"/>
      <c r="F217" s="88"/>
      <c r="G217" s="88"/>
      <c r="H217" s="262">
        <f t="shared" si="67"/>
        <v>0</v>
      </c>
      <c r="I217" s="265"/>
      <c r="J217" s="88"/>
      <c r="K217" s="88"/>
      <c r="L217" s="88"/>
      <c r="M217" s="88">
        <v>843280674</v>
      </c>
      <c r="N217" s="262">
        <f t="shared" si="65"/>
        <v>843280674</v>
      </c>
      <c r="O217" s="267"/>
      <c r="P217" s="88"/>
      <c r="Q217" s="88"/>
      <c r="R217" s="88"/>
      <c r="S217" s="88"/>
      <c r="T217" s="262">
        <f t="shared" si="64"/>
        <v>0</v>
      </c>
      <c r="U217" s="264">
        <v>498</v>
      </c>
      <c r="V217" s="256" t="s">
        <v>363</v>
      </c>
    </row>
    <row r="218" spans="1:22" ht="24.75" customHeight="1" x14ac:dyDescent="0.25">
      <c r="A218" s="557"/>
      <c r="B218" s="560"/>
      <c r="C218" s="265"/>
      <c r="D218" s="88"/>
      <c r="E218" s="88"/>
      <c r="F218" s="88"/>
      <c r="G218" s="88"/>
      <c r="H218" s="262">
        <f t="shared" si="67"/>
        <v>0</v>
      </c>
      <c r="I218" s="265"/>
      <c r="J218" s="88"/>
      <c r="K218" s="88"/>
      <c r="L218" s="88"/>
      <c r="M218" s="88">
        <v>-4029379200</v>
      </c>
      <c r="N218" s="262">
        <f t="shared" si="65"/>
        <v>-4029379200</v>
      </c>
      <c r="O218" s="267"/>
      <c r="P218" s="88"/>
      <c r="Q218" s="88"/>
      <c r="R218" s="88"/>
      <c r="S218" s="88"/>
      <c r="T218" s="262">
        <f t="shared" si="64"/>
        <v>0</v>
      </c>
      <c r="U218" s="264">
        <v>499</v>
      </c>
      <c r="V218" s="256" t="s">
        <v>364</v>
      </c>
    </row>
    <row r="219" spans="1:22" ht="24.75" customHeight="1" x14ac:dyDescent="0.25">
      <c r="A219" s="557"/>
      <c r="B219" s="560"/>
      <c r="C219" s="265"/>
      <c r="D219" s="88"/>
      <c r="E219" s="88"/>
      <c r="F219" s="88"/>
      <c r="G219" s="88"/>
      <c r="H219" s="262">
        <f t="shared" si="67"/>
        <v>0</v>
      </c>
      <c r="I219" s="265"/>
      <c r="J219" s="88"/>
      <c r="K219" s="88"/>
      <c r="L219" s="88"/>
      <c r="M219" s="88">
        <v>3690750</v>
      </c>
      <c r="N219" s="262">
        <f t="shared" si="65"/>
        <v>3690750</v>
      </c>
      <c r="O219" s="267"/>
      <c r="P219" s="88"/>
      <c r="Q219" s="88"/>
      <c r="R219" s="88"/>
      <c r="S219" s="88"/>
      <c r="T219" s="262">
        <f t="shared" si="64"/>
        <v>0</v>
      </c>
      <c r="U219" s="264">
        <v>501</v>
      </c>
      <c r="V219" s="256" t="s">
        <v>365</v>
      </c>
    </row>
    <row r="220" spans="1:22" ht="24.75" customHeight="1" x14ac:dyDescent="0.25">
      <c r="A220" s="557"/>
      <c r="B220" s="560"/>
      <c r="C220" s="265"/>
      <c r="D220" s="88"/>
      <c r="E220" s="88"/>
      <c r="F220" s="88"/>
      <c r="G220" s="88"/>
      <c r="H220" s="262">
        <f t="shared" si="67"/>
        <v>0</v>
      </c>
      <c r="I220" s="265"/>
      <c r="J220" s="88"/>
      <c r="K220" s="88"/>
      <c r="L220" s="88"/>
      <c r="M220" s="88">
        <v>12501200</v>
      </c>
      <c r="N220" s="262">
        <f t="shared" si="65"/>
        <v>12501200</v>
      </c>
      <c r="O220" s="267"/>
      <c r="P220" s="88"/>
      <c r="Q220" s="88"/>
      <c r="R220" s="88"/>
      <c r="S220" s="88"/>
      <c r="T220" s="262">
        <f t="shared" si="64"/>
        <v>0</v>
      </c>
      <c r="U220" s="264">
        <v>502</v>
      </c>
      <c r="V220" s="256" t="s">
        <v>366</v>
      </c>
    </row>
    <row r="221" spans="1:22" ht="24.75" customHeight="1" x14ac:dyDescent="0.25">
      <c r="A221" s="557"/>
      <c r="B221" s="560"/>
      <c r="C221" s="265"/>
      <c r="D221" s="88"/>
      <c r="E221" s="88"/>
      <c r="F221" s="88"/>
      <c r="G221" s="88"/>
      <c r="H221" s="262">
        <f t="shared" si="67"/>
        <v>0</v>
      </c>
      <c r="I221" s="265"/>
      <c r="J221" s="88"/>
      <c r="K221" s="88"/>
      <c r="L221" s="88"/>
      <c r="M221" s="88">
        <v>128239900</v>
      </c>
      <c r="N221" s="262">
        <f t="shared" si="65"/>
        <v>128239900</v>
      </c>
      <c r="O221" s="267"/>
      <c r="P221" s="88"/>
      <c r="Q221" s="88"/>
      <c r="R221" s="88"/>
      <c r="S221" s="88"/>
      <c r="T221" s="262">
        <f t="shared" si="64"/>
        <v>0</v>
      </c>
      <c r="U221" s="264">
        <v>506</v>
      </c>
      <c r="V221" s="256" t="s">
        <v>367</v>
      </c>
    </row>
    <row r="222" spans="1:22" ht="24.75" customHeight="1" x14ac:dyDescent="0.25">
      <c r="A222" s="557"/>
      <c r="B222" s="560"/>
      <c r="C222" s="265"/>
      <c r="D222" s="88"/>
      <c r="E222" s="88"/>
      <c r="F222" s="88"/>
      <c r="G222" s="88"/>
      <c r="H222" s="262">
        <f t="shared" si="67"/>
        <v>0</v>
      </c>
      <c r="I222" s="265"/>
      <c r="J222" s="88">
        <v>1646000000</v>
      </c>
      <c r="K222" s="88"/>
      <c r="L222" s="88"/>
      <c r="M222" s="88"/>
      <c r="N222" s="262">
        <f t="shared" si="65"/>
        <v>1646000000</v>
      </c>
      <c r="O222" s="267"/>
      <c r="P222" s="88"/>
      <c r="Q222" s="88"/>
      <c r="R222" s="88"/>
      <c r="S222" s="88"/>
      <c r="T222" s="262">
        <f t="shared" si="64"/>
        <v>0</v>
      </c>
      <c r="U222" s="264">
        <v>507</v>
      </c>
      <c r="V222" s="256" t="s">
        <v>373</v>
      </c>
    </row>
    <row r="223" spans="1:22" ht="24.75" customHeight="1" x14ac:dyDescent="0.25">
      <c r="A223" s="557"/>
      <c r="B223" s="560"/>
      <c r="C223" s="265"/>
      <c r="D223" s="88"/>
      <c r="E223" s="88"/>
      <c r="F223" s="88"/>
      <c r="G223" s="88"/>
      <c r="H223" s="262">
        <f t="shared" si="67"/>
        <v>0</v>
      </c>
      <c r="I223" s="265"/>
      <c r="J223" s="88">
        <v>9810000</v>
      </c>
      <c r="K223" s="88"/>
      <c r="L223" s="88"/>
      <c r="M223" s="88"/>
      <c r="N223" s="262">
        <f t="shared" si="65"/>
        <v>9810000</v>
      </c>
      <c r="O223" s="267"/>
      <c r="P223" s="88"/>
      <c r="Q223" s="88"/>
      <c r="R223" s="88"/>
      <c r="S223" s="88"/>
      <c r="T223" s="262">
        <f t="shared" si="64"/>
        <v>0</v>
      </c>
      <c r="U223" s="264">
        <v>508</v>
      </c>
      <c r="V223" s="256" t="s">
        <v>374</v>
      </c>
    </row>
    <row r="224" spans="1:22" ht="24.75" customHeight="1" x14ac:dyDescent="0.25">
      <c r="A224" s="557"/>
      <c r="B224" s="560"/>
      <c r="C224" s="265"/>
      <c r="D224" s="88"/>
      <c r="E224" s="88"/>
      <c r="F224" s="88"/>
      <c r="G224" s="88"/>
      <c r="H224" s="262">
        <f t="shared" si="67"/>
        <v>0</v>
      </c>
      <c r="I224" s="265"/>
      <c r="J224" s="88">
        <v>82840000</v>
      </c>
      <c r="K224" s="88"/>
      <c r="L224" s="88"/>
      <c r="M224" s="88"/>
      <c r="N224" s="262">
        <f t="shared" si="65"/>
        <v>82840000</v>
      </c>
      <c r="O224" s="267"/>
      <c r="P224" s="88"/>
      <c r="Q224" s="88"/>
      <c r="R224" s="88"/>
      <c r="S224" s="88"/>
      <c r="T224" s="262">
        <f t="shared" si="64"/>
        <v>0</v>
      </c>
      <c r="U224" s="264">
        <v>509</v>
      </c>
      <c r="V224" s="256" t="s">
        <v>375</v>
      </c>
    </row>
    <row r="225" spans="1:22" ht="24.75" customHeight="1" x14ac:dyDescent="0.25">
      <c r="A225" s="557"/>
      <c r="B225" s="560"/>
      <c r="C225" s="265"/>
      <c r="D225" s="88"/>
      <c r="E225" s="88"/>
      <c r="F225" s="88"/>
      <c r="G225" s="88"/>
      <c r="H225" s="262">
        <f t="shared" si="67"/>
        <v>0</v>
      </c>
      <c r="I225" s="265"/>
      <c r="J225" s="88">
        <v>1000000000</v>
      </c>
      <c r="K225" s="88"/>
      <c r="L225" s="88"/>
      <c r="M225" s="88"/>
      <c r="N225" s="262">
        <f t="shared" si="65"/>
        <v>1000000000</v>
      </c>
      <c r="O225" s="267"/>
      <c r="P225" s="88"/>
      <c r="Q225" s="88"/>
      <c r="R225" s="88"/>
      <c r="S225" s="88"/>
      <c r="T225" s="262">
        <f t="shared" ref="T225:T257" si="68">SUM(O225:S225)</f>
        <v>0</v>
      </c>
      <c r="U225" s="264">
        <v>510</v>
      </c>
      <c r="V225" s="256" t="s">
        <v>215</v>
      </c>
    </row>
    <row r="226" spans="1:22" ht="24.75" customHeight="1" x14ac:dyDescent="0.25">
      <c r="A226" s="557"/>
      <c r="B226" s="560"/>
      <c r="C226" s="265"/>
      <c r="D226" s="88"/>
      <c r="E226" s="88"/>
      <c r="F226" s="88"/>
      <c r="G226" s="88"/>
      <c r="H226" s="262">
        <f t="shared" si="67"/>
        <v>0</v>
      </c>
      <c r="I226" s="265"/>
      <c r="J226" s="88"/>
      <c r="K226" s="88"/>
      <c r="L226" s="88"/>
      <c r="M226" s="88">
        <v>134926000</v>
      </c>
      <c r="N226" s="262">
        <f t="shared" si="65"/>
        <v>134926000</v>
      </c>
      <c r="O226" s="267"/>
      <c r="P226" s="88"/>
      <c r="Q226" s="88"/>
      <c r="R226" s="88"/>
      <c r="S226" s="88"/>
      <c r="T226" s="262">
        <f t="shared" si="68"/>
        <v>0</v>
      </c>
      <c r="U226" s="264">
        <v>513</v>
      </c>
      <c r="V226" s="256" t="s">
        <v>214</v>
      </c>
    </row>
    <row r="227" spans="1:22" ht="24.75" customHeight="1" x14ac:dyDescent="0.25">
      <c r="A227" s="557"/>
      <c r="B227" s="560"/>
      <c r="C227" s="265"/>
      <c r="D227" s="88"/>
      <c r="E227" s="88"/>
      <c r="F227" s="88"/>
      <c r="G227" s="88"/>
      <c r="H227" s="262">
        <f t="shared" si="67"/>
        <v>0</v>
      </c>
      <c r="I227" s="265"/>
      <c r="J227" s="88"/>
      <c r="K227" s="88"/>
      <c r="L227" s="88"/>
      <c r="M227" s="88">
        <v>173637000</v>
      </c>
      <c r="N227" s="262">
        <f t="shared" si="65"/>
        <v>173637000</v>
      </c>
      <c r="O227" s="267"/>
      <c r="P227" s="88"/>
      <c r="Q227" s="88"/>
      <c r="R227" s="88"/>
      <c r="S227" s="88"/>
      <c r="T227" s="262">
        <f t="shared" si="68"/>
        <v>0</v>
      </c>
      <c r="U227" s="264">
        <v>528</v>
      </c>
      <c r="V227" s="256" t="s">
        <v>348</v>
      </c>
    </row>
    <row r="228" spans="1:22" ht="24.75" customHeight="1" x14ac:dyDescent="0.25">
      <c r="A228" s="557"/>
      <c r="B228" s="560"/>
      <c r="C228" s="265"/>
      <c r="D228" s="88"/>
      <c r="E228" s="88"/>
      <c r="F228" s="88"/>
      <c r="G228" s="88"/>
      <c r="H228" s="262">
        <f t="shared" si="67"/>
        <v>0</v>
      </c>
      <c r="I228" s="265"/>
      <c r="J228" s="88"/>
      <c r="K228" s="88"/>
      <c r="L228" s="88"/>
      <c r="M228" s="88">
        <v>6282252</v>
      </c>
      <c r="N228" s="262">
        <f t="shared" si="65"/>
        <v>6282252</v>
      </c>
      <c r="O228" s="267"/>
      <c r="P228" s="88"/>
      <c r="Q228" s="88"/>
      <c r="R228" s="88"/>
      <c r="S228" s="88"/>
      <c r="T228" s="262">
        <f t="shared" si="68"/>
        <v>0</v>
      </c>
      <c r="U228" s="264">
        <v>529</v>
      </c>
      <c r="V228" s="256" t="s">
        <v>348</v>
      </c>
    </row>
    <row r="229" spans="1:22" ht="24.75" customHeight="1" x14ac:dyDescent="0.25">
      <c r="A229" s="557"/>
      <c r="B229" s="560"/>
      <c r="C229" s="265"/>
      <c r="D229" s="88"/>
      <c r="E229" s="88"/>
      <c r="F229" s="88"/>
      <c r="G229" s="88"/>
      <c r="H229" s="262">
        <f t="shared" si="67"/>
        <v>0</v>
      </c>
      <c r="I229" s="265"/>
      <c r="J229" s="88">
        <v>1412000000</v>
      </c>
      <c r="K229" s="88"/>
      <c r="L229" s="88"/>
      <c r="M229" s="88"/>
      <c r="N229" s="262">
        <f t="shared" si="65"/>
        <v>1412000000</v>
      </c>
      <c r="O229" s="267"/>
      <c r="P229" s="88"/>
      <c r="Q229" s="88"/>
      <c r="R229" s="88"/>
      <c r="S229" s="88"/>
      <c r="T229" s="262">
        <f t="shared" si="68"/>
        <v>0</v>
      </c>
      <c r="U229" s="264">
        <v>532</v>
      </c>
      <c r="V229" s="256" t="s">
        <v>380</v>
      </c>
    </row>
    <row r="230" spans="1:22" ht="24.75" customHeight="1" x14ac:dyDescent="0.25">
      <c r="A230" s="557"/>
      <c r="B230" s="560"/>
      <c r="C230" s="265"/>
      <c r="D230" s="88"/>
      <c r="E230" s="88"/>
      <c r="F230" s="88"/>
      <c r="G230" s="88"/>
      <c r="H230" s="262">
        <f t="shared" si="67"/>
        <v>0</v>
      </c>
      <c r="I230" s="265"/>
      <c r="J230" s="88">
        <v>-1108000000</v>
      </c>
      <c r="K230" s="88"/>
      <c r="L230" s="88"/>
      <c r="M230" s="88"/>
      <c r="N230" s="262">
        <f t="shared" si="65"/>
        <v>-1108000000</v>
      </c>
      <c r="O230" s="267"/>
      <c r="P230" s="88"/>
      <c r="Q230" s="88"/>
      <c r="R230" s="88"/>
      <c r="S230" s="88"/>
      <c r="T230" s="262">
        <f t="shared" si="68"/>
        <v>0</v>
      </c>
      <c r="U230" s="264">
        <v>533</v>
      </c>
      <c r="V230" s="256" t="s">
        <v>382</v>
      </c>
    </row>
    <row r="231" spans="1:22" ht="24.75" customHeight="1" x14ac:dyDescent="0.25">
      <c r="A231" s="557"/>
      <c r="B231" s="560"/>
      <c r="C231" s="265"/>
      <c r="D231" s="88"/>
      <c r="E231" s="88"/>
      <c r="F231" s="88"/>
      <c r="G231" s="88"/>
      <c r="H231" s="262">
        <f t="shared" si="67"/>
        <v>0</v>
      </c>
      <c r="I231" s="265"/>
      <c r="J231" s="88"/>
      <c r="K231" s="88"/>
      <c r="L231" s="88"/>
      <c r="M231" s="88">
        <v>2432000</v>
      </c>
      <c r="N231" s="262">
        <f t="shared" ref="N231:N257" si="69">SUM(I231:M231)</f>
        <v>2432000</v>
      </c>
      <c r="O231" s="267"/>
      <c r="P231" s="88"/>
      <c r="Q231" s="88"/>
      <c r="R231" s="88"/>
      <c r="S231" s="88"/>
      <c r="T231" s="262">
        <f>SUM(O231:S231)</f>
        <v>0</v>
      </c>
      <c r="U231" s="264">
        <v>536</v>
      </c>
      <c r="V231" s="256" t="s">
        <v>383</v>
      </c>
    </row>
    <row r="232" spans="1:22" ht="24.75" customHeight="1" x14ac:dyDescent="0.25">
      <c r="A232" s="557"/>
      <c r="B232" s="560"/>
      <c r="C232" s="265"/>
      <c r="D232" s="88"/>
      <c r="E232" s="88"/>
      <c r="F232" s="88"/>
      <c r="G232" s="88"/>
      <c r="H232" s="262">
        <f t="shared" si="67"/>
        <v>0</v>
      </c>
      <c r="I232" s="265"/>
      <c r="J232" s="88"/>
      <c r="K232" s="88"/>
      <c r="L232" s="88"/>
      <c r="M232" s="88">
        <v>-2432000</v>
      </c>
      <c r="N232" s="262">
        <f t="shared" si="69"/>
        <v>-2432000</v>
      </c>
      <c r="O232" s="267"/>
      <c r="P232" s="88"/>
      <c r="Q232" s="88"/>
      <c r="R232" s="88"/>
      <c r="S232" s="88"/>
      <c r="T232" s="262">
        <f t="shared" si="68"/>
        <v>0</v>
      </c>
      <c r="U232" s="264">
        <v>537</v>
      </c>
      <c r="V232" s="256" t="s">
        <v>384</v>
      </c>
    </row>
    <row r="233" spans="1:22" ht="24.75" customHeight="1" x14ac:dyDescent="0.25">
      <c r="A233" s="557"/>
      <c r="B233" s="560"/>
      <c r="C233" s="265"/>
      <c r="D233" s="88"/>
      <c r="E233" s="88"/>
      <c r="F233" s="88"/>
      <c r="G233" s="88"/>
      <c r="H233" s="262">
        <f t="shared" si="67"/>
        <v>0</v>
      </c>
      <c r="I233" s="265"/>
      <c r="J233" s="88">
        <v>480000000</v>
      </c>
      <c r="K233" s="88"/>
      <c r="L233" s="88"/>
      <c r="M233" s="88"/>
      <c r="N233" s="262">
        <f t="shared" si="69"/>
        <v>480000000</v>
      </c>
      <c r="O233" s="267"/>
      <c r="P233" s="88"/>
      <c r="Q233" s="88"/>
      <c r="R233" s="88"/>
      <c r="S233" s="88"/>
      <c r="T233" s="262">
        <f t="shared" si="68"/>
        <v>0</v>
      </c>
      <c r="U233" s="264">
        <v>539</v>
      </c>
      <c r="V233" s="256" t="s">
        <v>385</v>
      </c>
    </row>
    <row r="234" spans="1:22" ht="24.75" customHeight="1" x14ac:dyDescent="0.25">
      <c r="A234" s="557"/>
      <c r="B234" s="560"/>
      <c r="C234" s="265"/>
      <c r="D234" s="88"/>
      <c r="E234" s="88"/>
      <c r="F234" s="88"/>
      <c r="G234" s="88"/>
      <c r="H234" s="262">
        <f t="shared" si="67"/>
        <v>0</v>
      </c>
      <c r="I234" s="265"/>
      <c r="J234" s="88"/>
      <c r="K234" s="88"/>
      <c r="L234" s="88"/>
      <c r="M234" s="88">
        <v>-287911644</v>
      </c>
      <c r="N234" s="262">
        <f t="shared" si="69"/>
        <v>-287911644</v>
      </c>
      <c r="O234" s="267"/>
      <c r="P234" s="88"/>
      <c r="Q234" s="88"/>
      <c r="R234" s="88"/>
      <c r="S234" s="88"/>
      <c r="T234" s="262">
        <f t="shared" si="68"/>
        <v>0</v>
      </c>
      <c r="U234" s="264">
        <v>550</v>
      </c>
      <c r="V234" s="256" t="s">
        <v>390</v>
      </c>
    </row>
    <row r="235" spans="1:22" ht="24.75" customHeight="1" x14ac:dyDescent="0.25">
      <c r="A235" s="557"/>
      <c r="B235" s="560"/>
      <c r="C235" s="265"/>
      <c r="D235" s="88"/>
      <c r="E235" s="88"/>
      <c r="F235" s="88"/>
      <c r="G235" s="88"/>
      <c r="H235" s="262">
        <f t="shared" si="67"/>
        <v>0</v>
      </c>
      <c r="I235" s="265"/>
      <c r="J235" s="88"/>
      <c r="K235" s="88"/>
      <c r="L235" s="88"/>
      <c r="M235" s="88">
        <v>75554400</v>
      </c>
      <c r="N235" s="262">
        <f t="shared" si="69"/>
        <v>75554400</v>
      </c>
      <c r="O235" s="267"/>
      <c r="P235" s="88"/>
      <c r="Q235" s="88"/>
      <c r="R235" s="88"/>
      <c r="S235" s="88"/>
      <c r="T235" s="262">
        <f t="shared" si="68"/>
        <v>0</v>
      </c>
      <c r="U235" s="264">
        <v>560</v>
      </c>
      <c r="V235" s="256" t="s">
        <v>367</v>
      </c>
    </row>
    <row r="236" spans="1:22" ht="24.75" customHeight="1" x14ac:dyDescent="0.25">
      <c r="A236" s="557"/>
      <c r="B236" s="560"/>
      <c r="C236" s="265"/>
      <c r="D236" s="88"/>
      <c r="E236" s="88"/>
      <c r="F236" s="88"/>
      <c r="G236" s="88"/>
      <c r="H236" s="262">
        <f t="shared" si="67"/>
        <v>0</v>
      </c>
      <c r="I236" s="265"/>
      <c r="J236" s="88"/>
      <c r="K236" s="88"/>
      <c r="L236" s="88"/>
      <c r="M236" s="88">
        <v>31862200</v>
      </c>
      <c r="N236" s="262">
        <f t="shared" si="69"/>
        <v>31862200</v>
      </c>
      <c r="O236" s="267"/>
      <c r="P236" s="88"/>
      <c r="Q236" s="88"/>
      <c r="R236" s="88"/>
      <c r="S236" s="88"/>
      <c r="T236" s="262">
        <f t="shared" si="68"/>
        <v>0</v>
      </c>
      <c r="U236" s="264">
        <v>572</v>
      </c>
      <c r="V236" s="256" t="s">
        <v>395</v>
      </c>
    </row>
    <row r="237" spans="1:22" ht="24.75" customHeight="1" x14ac:dyDescent="0.25">
      <c r="A237" s="557"/>
      <c r="B237" s="560"/>
      <c r="C237" s="265"/>
      <c r="D237" s="88"/>
      <c r="E237" s="88"/>
      <c r="F237" s="88"/>
      <c r="G237" s="88"/>
      <c r="H237" s="262">
        <f t="shared" si="67"/>
        <v>0</v>
      </c>
      <c r="I237" s="265"/>
      <c r="J237" s="88"/>
      <c r="K237" s="88"/>
      <c r="L237" s="88"/>
      <c r="M237" s="88">
        <v>-154320000</v>
      </c>
      <c r="N237" s="262">
        <f t="shared" si="69"/>
        <v>-154320000</v>
      </c>
      <c r="O237" s="267"/>
      <c r="P237" s="88"/>
      <c r="Q237" s="88"/>
      <c r="R237" s="88"/>
      <c r="S237" s="88"/>
      <c r="T237" s="262">
        <f t="shared" si="68"/>
        <v>0</v>
      </c>
      <c r="U237" s="264">
        <v>562</v>
      </c>
      <c r="V237" s="256" t="s">
        <v>396</v>
      </c>
    </row>
    <row r="238" spans="1:22" ht="24.75" customHeight="1" x14ac:dyDescent="0.25">
      <c r="A238" s="557"/>
      <c r="B238" s="560"/>
      <c r="C238" s="265"/>
      <c r="D238" s="88"/>
      <c r="E238" s="88"/>
      <c r="F238" s="88"/>
      <c r="G238" s="88"/>
      <c r="H238" s="262">
        <f t="shared" si="67"/>
        <v>0</v>
      </c>
      <c r="I238" s="265"/>
      <c r="J238" s="88"/>
      <c r="K238" s="88"/>
      <c r="L238" s="88"/>
      <c r="M238" s="88">
        <v>-144346460</v>
      </c>
      <c r="N238" s="262">
        <f t="shared" si="69"/>
        <v>-144346460</v>
      </c>
      <c r="O238" s="267"/>
      <c r="P238" s="88"/>
      <c r="Q238" s="88"/>
      <c r="R238" s="88"/>
      <c r="S238" s="88"/>
      <c r="T238" s="262">
        <f t="shared" si="68"/>
        <v>0</v>
      </c>
      <c r="U238" s="264">
        <v>574</v>
      </c>
      <c r="V238" s="256" t="s">
        <v>397</v>
      </c>
    </row>
    <row r="239" spans="1:22" ht="24.75" customHeight="1" x14ac:dyDescent="0.25">
      <c r="A239" s="557"/>
      <c r="B239" s="560"/>
      <c r="C239" s="265"/>
      <c r="D239" s="88"/>
      <c r="E239" s="88"/>
      <c r="F239" s="88"/>
      <c r="G239" s="88"/>
      <c r="H239" s="262">
        <f t="shared" si="67"/>
        <v>0</v>
      </c>
      <c r="I239" s="265"/>
      <c r="J239" s="88">
        <v>1155400000</v>
      </c>
      <c r="K239" s="88"/>
      <c r="L239" s="88"/>
      <c r="M239" s="88"/>
      <c r="N239" s="262">
        <f t="shared" si="69"/>
        <v>1155400000</v>
      </c>
      <c r="O239" s="267"/>
      <c r="P239" s="88"/>
      <c r="Q239" s="88"/>
      <c r="R239" s="88"/>
      <c r="S239" s="88"/>
      <c r="T239" s="262">
        <f t="shared" si="68"/>
        <v>0</v>
      </c>
      <c r="U239" s="264">
        <v>575</v>
      </c>
      <c r="V239" s="256" t="s">
        <v>398</v>
      </c>
    </row>
    <row r="240" spans="1:22" ht="24.75" customHeight="1" x14ac:dyDescent="0.25">
      <c r="A240" s="557"/>
      <c r="B240" s="560"/>
      <c r="C240" s="265"/>
      <c r="D240" s="88"/>
      <c r="E240" s="88"/>
      <c r="F240" s="88"/>
      <c r="G240" s="88"/>
      <c r="H240" s="262">
        <f t="shared" si="67"/>
        <v>0</v>
      </c>
      <c r="I240" s="265"/>
      <c r="J240" s="88">
        <v>42305650</v>
      </c>
      <c r="K240" s="88"/>
      <c r="L240" s="88"/>
      <c r="M240" s="88"/>
      <c r="N240" s="262">
        <f t="shared" si="69"/>
        <v>42305650</v>
      </c>
      <c r="O240" s="267"/>
      <c r="P240" s="88"/>
      <c r="Q240" s="88"/>
      <c r="R240" s="88"/>
      <c r="S240" s="88"/>
      <c r="T240" s="262">
        <f t="shared" si="68"/>
        <v>0</v>
      </c>
      <c r="U240" s="264">
        <v>600</v>
      </c>
      <c r="V240" s="256" t="s">
        <v>362</v>
      </c>
    </row>
    <row r="241" spans="1:23" ht="24.75" customHeight="1" x14ac:dyDescent="0.25">
      <c r="A241" s="557"/>
      <c r="B241" s="560"/>
      <c r="C241" s="265"/>
      <c r="D241" s="88"/>
      <c r="E241" s="88"/>
      <c r="F241" s="88"/>
      <c r="G241" s="88"/>
      <c r="H241" s="262">
        <f t="shared" si="67"/>
        <v>0</v>
      </c>
      <c r="I241" s="265"/>
      <c r="J241" s="88">
        <v>776562820</v>
      </c>
      <c r="K241" s="88"/>
      <c r="L241" s="88"/>
      <c r="M241" s="88"/>
      <c r="N241" s="262">
        <f t="shared" si="69"/>
        <v>776562820</v>
      </c>
      <c r="O241" s="267"/>
      <c r="P241" s="88"/>
      <c r="Q241" s="88"/>
      <c r="R241" s="88"/>
      <c r="S241" s="88"/>
      <c r="T241" s="262">
        <f t="shared" si="68"/>
        <v>0</v>
      </c>
      <c r="U241" s="264">
        <v>601</v>
      </c>
      <c r="V241" s="256" t="s">
        <v>362</v>
      </c>
      <c r="W241" s="282"/>
    </row>
    <row r="242" spans="1:23" ht="24.75" customHeight="1" x14ac:dyDescent="0.25">
      <c r="A242" s="557"/>
      <c r="B242" s="560"/>
      <c r="C242" s="265"/>
      <c r="D242" s="88"/>
      <c r="E242" s="88"/>
      <c r="F242" s="88"/>
      <c r="G242" s="88"/>
      <c r="H242" s="262">
        <f t="shared" si="67"/>
        <v>0</v>
      </c>
      <c r="I242" s="265"/>
      <c r="J242" s="88">
        <v>1024099103</v>
      </c>
      <c r="K242" s="88"/>
      <c r="L242" s="88"/>
      <c r="M242" s="88"/>
      <c r="N242" s="262">
        <f t="shared" si="69"/>
        <v>1024099103</v>
      </c>
      <c r="O242" s="267"/>
      <c r="P242" s="88"/>
      <c r="Q242" s="88"/>
      <c r="R242" s="88"/>
      <c r="S242" s="88"/>
      <c r="T242" s="262">
        <f t="shared" si="68"/>
        <v>0</v>
      </c>
      <c r="U242" s="264">
        <v>602</v>
      </c>
      <c r="V242" s="256" t="s">
        <v>404</v>
      </c>
    </row>
    <row r="243" spans="1:23" ht="24.75" customHeight="1" x14ac:dyDescent="0.25">
      <c r="A243" s="557"/>
      <c r="B243" s="560"/>
      <c r="C243" s="265"/>
      <c r="D243" s="88"/>
      <c r="E243" s="88"/>
      <c r="F243" s="88"/>
      <c r="G243" s="88"/>
      <c r="H243" s="262">
        <f t="shared" si="67"/>
        <v>0</v>
      </c>
      <c r="I243" s="265"/>
      <c r="J243" s="88">
        <v>-1155400000</v>
      </c>
      <c r="K243" s="88"/>
      <c r="L243" s="88"/>
      <c r="M243" s="88"/>
      <c r="N243" s="262">
        <f t="shared" si="69"/>
        <v>-1155400000</v>
      </c>
      <c r="O243" s="267"/>
      <c r="P243" s="88"/>
      <c r="Q243" s="88"/>
      <c r="R243" s="88"/>
      <c r="S243" s="88"/>
      <c r="T243" s="262">
        <f t="shared" si="68"/>
        <v>0</v>
      </c>
      <c r="U243" s="264">
        <v>636</v>
      </c>
      <c r="V243" s="256" t="s">
        <v>409</v>
      </c>
    </row>
    <row r="244" spans="1:23" ht="24.75" customHeight="1" x14ac:dyDescent="0.25">
      <c r="A244" s="557"/>
      <c r="B244" s="560"/>
      <c r="C244" s="265"/>
      <c r="D244" s="88"/>
      <c r="E244" s="88"/>
      <c r="F244" s="88"/>
      <c r="G244" s="88"/>
      <c r="H244" s="262">
        <f t="shared" si="67"/>
        <v>0</v>
      </c>
      <c r="I244" s="265"/>
      <c r="J244" s="88">
        <v>480000000</v>
      </c>
      <c r="K244" s="88"/>
      <c r="L244" s="88"/>
      <c r="M244" s="88"/>
      <c r="N244" s="262">
        <f t="shared" si="69"/>
        <v>480000000</v>
      </c>
      <c r="O244" s="267"/>
      <c r="P244" s="88"/>
      <c r="Q244" s="88"/>
      <c r="R244" s="88"/>
      <c r="S244" s="88"/>
      <c r="T244" s="262">
        <f t="shared" si="68"/>
        <v>0</v>
      </c>
      <c r="U244" s="264">
        <v>661</v>
      </c>
      <c r="V244" s="286" t="s">
        <v>362</v>
      </c>
    </row>
    <row r="245" spans="1:23" ht="24.75" customHeight="1" x14ac:dyDescent="0.25">
      <c r="A245" s="557"/>
      <c r="B245" s="560"/>
      <c r="C245" s="265"/>
      <c r="D245" s="88"/>
      <c r="E245" s="88"/>
      <c r="F245" s="88"/>
      <c r="G245" s="88"/>
      <c r="H245" s="262">
        <f t="shared" ref="H245:H246" si="70">SUM(C245:G245)</f>
        <v>0</v>
      </c>
      <c r="I245" s="265"/>
      <c r="J245" s="88"/>
      <c r="K245" s="88"/>
      <c r="L245" s="88"/>
      <c r="M245" s="88">
        <v>-1113615000</v>
      </c>
      <c r="N245" s="262">
        <f t="shared" ref="N245:N247" si="71">SUM(I245:M245)</f>
        <v>-1113615000</v>
      </c>
      <c r="O245" s="267"/>
      <c r="P245" s="88"/>
      <c r="Q245" s="88"/>
      <c r="R245" s="88"/>
      <c r="S245" s="88"/>
      <c r="T245" s="262">
        <f t="shared" ref="T245:T247" si="72">SUM(O245:S245)</f>
        <v>0</v>
      </c>
      <c r="U245" s="264">
        <v>666</v>
      </c>
      <c r="V245" s="256" t="s">
        <v>434</v>
      </c>
      <c r="W245" s="282"/>
    </row>
    <row r="246" spans="1:23" ht="24.75" customHeight="1" x14ac:dyDescent="0.25">
      <c r="A246" s="557"/>
      <c r="B246" s="560"/>
      <c r="C246" s="265"/>
      <c r="D246" s="88"/>
      <c r="E246" s="88"/>
      <c r="F246" s="88"/>
      <c r="G246" s="88"/>
      <c r="H246" s="262">
        <f t="shared" si="70"/>
        <v>0</v>
      </c>
      <c r="I246" s="265"/>
      <c r="J246" s="88"/>
      <c r="K246" s="88">
        <v>700000000</v>
      </c>
      <c r="L246" s="88"/>
      <c r="M246" s="88"/>
      <c r="N246" s="262">
        <f t="shared" si="71"/>
        <v>700000000</v>
      </c>
      <c r="O246" s="267"/>
      <c r="P246" s="88"/>
      <c r="Q246" s="88"/>
      <c r="R246" s="88"/>
      <c r="S246" s="88"/>
      <c r="T246" s="262">
        <f t="shared" si="72"/>
        <v>0</v>
      </c>
      <c r="U246" s="264">
        <v>679</v>
      </c>
      <c r="V246" s="256" t="s">
        <v>425</v>
      </c>
    </row>
    <row r="247" spans="1:23" ht="24.75" customHeight="1" x14ac:dyDescent="0.25">
      <c r="A247" s="557"/>
      <c r="B247" s="560"/>
      <c r="C247" s="265"/>
      <c r="D247" s="88"/>
      <c r="E247" s="88"/>
      <c r="F247" s="88"/>
      <c r="G247" s="88"/>
      <c r="H247" s="262">
        <f t="shared" ref="H247" si="73">SUM(C247:G247)</f>
        <v>0</v>
      </c>
      <c r="I247" s="265"/>
      <c r="J247" s="88"/>
      <c r="K247" s="88"/>
      <c r="L247" s="88"/>
      <c r="M247" s="88">
        <v>150332230</v>
      </c>
      <c r="N247" s="262">
        <f t="shared" si="71"/>
        <v>150332230</v>
      </c>
      <c r="O247" s="267"/>
      <c r="P247" s="88"/>
      <c r="Q247" s="88"/>
      <c r="R247" s="88"/>
      <c r="S247" s="88"/>
      <c r="T247" s="262">
        <f t="shared" si="72"/>
        <v>0</v>
      </c>
      <c r="U247" s="264">
        <v>678</v>
      </c>
      <c r="V247" s="256" t="s">
        <v>214</v>
      </c>
    </row>
    <row r="248" spans="1:23" ht="24.75" customHeight="1" x14ac:dyDescent="0.25">
      <c r="A248" s="557"/>
      <c r="B248" s="560"/>
      <c r="C248" s="265"/>
      <c r="D248" s="88"/>
      <c r="E248" s="88"/>
      <c r="F248" s="88"/>
      <c r="G248" s="88"/>
      <c r="H248" s="262">
        <f t="shared" si="67"/>
        <v>0</v>
      </c>
      <c r="I248" s="265"/>
      <c r="J248" s="88"/>
      <c r="K248" s="88"/>
      <c r="L248" s="88"/>
      <c r="M248" s="88">
        <v>-2446000</v>
      </c>
      <c r="N248" s="262">
        <f t="shared" si="69"/>
        <v>-2446000</v>
      </c>
      <c r="O248" s="267"/>
      <c r="P248" s="88"/>
      <c r="Q248" s="88"/>
      <c r="R248" s="88"/>
      <c r="S248" s="88"/>
      <c r="T248" s="262">
        <f t="shared" si="68"/>
        <v>0</v>
      </c>
      <c r="U248" s="264">
        <v>699</v>
      </c>
      <c r="V248" s="256" t="s">
        <v>433</v>
      </c>
      <c r="W248" s="282"/>
    </row>
    <row r="249" spans="1:23" ht="24.75" customHeight="1" x14ac:dyDescent="0.25">
      <c r="A249" s="557"/>
      <c r="B249" s="560"/>
      <c r="C249" s="265"/>
      <c r="D249" s="88"/>
      <c r="E249" s="88"/>
      <c r="F249" s="88"/>
      <c r="G249" s="88"/>
      <c r="H249" s="262">
        <f t="shared" si="67"/>
        <v>0</v>
      </c>
      <c r="I249" s="265"/>
      <c r="J249" s="88">
        <v>6242123490</v>
      </c>
      <c r="K249" s="88"/>
      <c r="L249" s="88"/>
      <c r="M249" s="88"/>
      <c r="N249" s="262">
        <f t="shared" si="69"/>
        <v>6242123490</v>
      </c>
      <c r="O249" s="267"/>
      <c r="P249" s="88"/>
      <c r="Q249" s="88"/>
      <c r="R249" s="88"/>
      <c r="S249" s="88"/>
      <c r="T249" s="262">
        <f t="shared" si="68"/>
        <v>0</v>
      </c>
      <c r="U249" s="264">
        <v>702</v>
      </c>
      <c r="V249" s="256" t="s">
        <v>215</v>
      </c>
    </row>
    <row r="250" spans="1:23" s="434" customFormat="1" ht="24.75" customHeight="1" x14ac:dyDescent="0.25">
      <c r="A250" s="557"/>
      <c r="B250" s="560"/>
      <c r="C250" s="265"/>
      <c r="D250" s="88"/>
      <c r="E250" s="88"/>
      <c r="F250" s="88"/>
      <c r="G250" s="88"/>
      <c r="H250" s="262">
        <f t="shared" ref="H250:H253" si="74">SUM(C250:G250)</f>
        <v>0</v>
      </c>
      <c r="I250" s="265"/>
      <c r="J250" s="88"/>
      <c r="K250" s="88"/>
      <c r="L250" s="88"/>
      <c r="M250" s="88">
        <v>-13403900</v>
      </c>
      <c r="N250" s="262">
        <f t="shared" ref="N250:N253" si="75">SUM(I250:M250)</f>
        <v>-13403900</v>
      </c>
      <c r="O250" s="267"/>
      <c r="P250" s="88"/>
      <c r="Q250" s="88"/>
      <c r="R250" s="88"/>
      <c r="S250" s="88"/>
      <c r="T250" s="262">
        <f t="shared" ref="T250:T253" si="76">SUM(O250:S250)</f>
        <v>0</v>
      </c>
      <c r="U250" s="264">
        <v>704</v>
      </c>
      <c r="V250" s="256" t="s">
        <v>437</v>
      </c>
    </row>
    <row r="251" spans="1:23" s="435" customFormat="1" ht="24.75" customHeight="1" x14ac:dyDescent="0.25">
      <c r="A251" s="557"/>
      <c r="B251" s="560"/>
      <c r="C251" s="265"/>
      <c r="D251" s="88"/>
      <c r="E251" s="88"/>
      <c r="F251" s="88"/>
      <c r="G251" s="88"/>
      <c r="H251" s="262">
        <f t="shared" si="74"/>
        <v>0</v>
      </c>
      <c r="I251" s="265"/>
      <c r="J251" s="288">
        <v>1000000000</v>
      </c>
      <c r="K251" s="88"/>
      <c r="L251" s="88"/>
      <c r="M251" s="88"/>
      <c r="N251" s="262">
        <f t="shared" si="75"/>
        <v>1000000000</v>
      </c>
      <c r="O251" s="267"/>
      <c r="P251" s="88"/>
      <c r="Q251" s="88"/>
      <c r="R251" s="88"/>
      <c r="S251" s="88"/>
      <c r="T251" s="262">
        <f t="shared" si="76"/>
        <v>0</v>
      </c>
      <c r="U251" s="264">
        <v>707</v>
      </c>
      <c r="V251" s="287" t="s">
        <v>320</v>
      </c>
    </row>
    <row r="252" spans="1:23" s="434" customFormat="1" ht="24.75" customHeight="1" x14ac:dyDescent="0.25">
      <c r="A252" s="557"/>
      <c r="B252" s="560"/>
      <c r="C252" s="265"/>
      <c r="D252" s="88"/>
      <c r="E252" s="88"/>
      <c r="F252" s="88"/>
      <c r="G252" s="88"/>
      <c r="H252" s="262">
        <f t="shared" si="74"/>
        <v>0</v>
      </c>
      <c r="I252" s="265"/>
      <c r="J252" s="88"/>
      <c r="K252" s="88"/>
      <c r="L252" s="88"/>
      <c r="M252" s="88"/>
      <c r="N252" s="262">
        <f t="shared" si="75"/>
        <v>0</v>
      </c>
      <c r="O252" s="267"/>
      <c r="P252" s="88"/>
      <c r="Q252" s="88"/>
      <c r="R252" s="88"/>
      <c r="S252" s="88"/>
      <c r="T252" s="262">
        <f t="shared" si="76"/>
        <v>0</v>
      </c>
      <c r="V252" s="256"/>
    </row>
    <row r="253" spans="1:23" s="434" customFormat="1" ht="24.75" customHeight="1" x14ac:dyDescent="0.25">
      <c r="A253" s="557"/>
      <c r="B253" s="560"/>
      <c r="C253" s="265"/>
      <c r="D253" s="88"/>
      <c r="E253" s="88"/>
      <c r="F253" s="88"/>
      <c r="G253" s="88"/>
      <c r="H253" s="262">
        <f t="shared" si="74"/>
        <v>0</v>
      </c>
      <c r="I253" s="265"/>
      <c r="J253" s="88"/>
      <c r="K253" s="88"/>
      <c r="L253" s="88"/>
      <c r="M253" s="88"/>
      <c r="N253" s="262">
        <f t="shared" si="75"/>
        <v>0</v>
      </c>
      <c r="O253" s="267"/>
      <c r="P253" s="88"/>
      <c r="Q253" s="88"/>
      <c r="R253" s="88"/>
      <c r="S253" s="88"/>
      <c r="T253" s="262">
        <f t="shared" si="76"/>
        <v>0</v>
      </c>
      <c r="V253" s="256"/>
    </row>
    <row r="254" spans="1:23" s="434" customFormat="1" ht="24.75" customHeight="1" x14ac:dyDescent="0.25">
      <c r="A254" s="557"/>
      <c r="B254" s="560"/>
      <c r="C254" s="265"/>
      <c r="D254" s="88"/>
      <c r="E254" s="88"/>
      <c r="F254" s="88"/>
      <c r="G254" s="88"/>
      <c r="H254" s="262">
        <f t="shared" ref="H254:H255" si="77">SUM(C254:G254)</f>
        <v>0</v>
      </c>
      <c r="I254" s="265"/>
      <c r="J254" s="88"/>
      <c r="K254" s="88"/>
      <c r="L254" s="88"/>
      <c r="M254" s="88"/>
      <c r="N254" s="262">
        <f t="shared" si="69"/>
        <v>0</v>
      </c>
      <c r="O254" s="267"/>
      <c r="P254" s="88"/>
      <c r="Q254" s="88"/>
      <c r="R254" s="88"/>
      <c r="S254" s="88"/>
      <c r="T254" s="262">
        <f t="shared" si="68"/>
        <v>0</v>
      </c>
      <c r="V254" s="256"/>
    </row>
    <row r="255" spans="1:23" s="434" customFormat="1" ht="24.75" customHeight="1" x14ac:dyDescent="0.25">
      <c r="A255" s="557"/>
      <c r="B255" s="560"/>
      <c r="C255" s="265"/>
      <c r="D255" s="88"/>
      <c r="E255" s="88"/>
      <c r="F255" s="88"/>
      <c r="G255" s="88"/>
      <c r="H255" s="262">
        <f t="shared" si="77"/>
        <v>0</v>
      </c>
      <c r="I255" s="265"/>
      <c r="J255" s="88"/>
      <c r="K255" s="88"/>
      <c r="L255" s="88"/>
      <c r="M255" s="88"/>
      <c r="N255" s="262">
        <f t="shared" ref="N255" si="78">SUM(I255:M255)</f>
        <v>0</v>
      </c>
      <c r="O255" s="267"/>
      <c r="P255" s="88"/>
      <c r="Q255" s="88"/>
      <c r="R255" s="88"/>
      <c r="S255" s="88"/>
      <c r="T255" s="262">
        <f t="shared" ref="T255" si="79">SUM(O255:S255)</f>
        <v>0</v>
      </c>
      <c r="V255" s="256"/>
    </row>
    <row r="256" spans="1:23" s="434" customFormat="1" ht="24.75" customHeight="1" x14ac:dyDescent="0.25">
      <c r="A256" s="557"/>
      <c r="B256" s="560"/>
      <c r="C256" s="265"/>
      <c r="D256" s="88"/>
      <c r="E256" s="88"/>
      <c r="F256" s="88"/>
      <c r="G256" s="88"/>
      <c r="H256" s="262">
        <f t="shared" ref="H256" si="80">SUM(C256:G256)</f>
        <v>0</v>
      </c>
      <c r="I256" s="265"/>
      <c r="J256" s="88"/>
      <c r="K256" s="88"/>
      <c r="L256" s="88"/>
      <c r="M256" s="88"/>
      <c r="N256" s="262">
        <f t="shared" ref="N256" si="81">SUM(I256:M256)</f>
        <v>0</v>
      </c>
      <c r="O256" s="267"/>
      <c r="P256" s="88"/>
      <c r="Q256" s="88"/>
      <c r="R256" s="88"/>
      <c r="S256" s="88"/>
      <c r="T256" s="262">
        <f t="shared" ref="T256" si="82">SUM(O256:S256)</f>
        <v>0</v>
      </c>
      <c r="V256" s="256"/>
    </row>
    <row r="257" spans="1:22" ht="24.75" customHeight="1" x14ac:dyDescent="0.25">
      <c r="A257" s="557"/>
      <c r="B257" s="560"/>
      <c r="C257" s="265"/>
      <c r="D257" s="88"/>
      <c r="E257" s="88"/>
      <c r="F257" s="88"/>
      <c r="G257" s="88"/>
      <c r="H257" s="262">
        <f t="shared" si="18"/>
        <v>0</v>
      </c>
      <c r="I257" s="265"/>
      <c r="J257" s="88"/>
      <c r="K257" s="88"/>
      <c r="L257" s="88"/>
      <c r="M257" s="88"/>
      <c r="N257" s="262">
        <f t="shared" si="69"/>
        <v>0</v>
      </c>
      <c r="O257" s="267"/>
      <c r="P257" s="88"/>
      <c r="Q257" s="88"/>
      <c r="R257" s="88"/>
      <c r="S257" s="88"/>
      <c r="T257" s="262">
        <f t="shared" si="68"/>
        <v>0</v>
      </c>
    </row>
    <row r="258" spans="1:22" ht="21.75" customHeight="1" x14ac:dyDescent="0.25">
      <c r="A258" s="558"/>
      <c r="B258" s="560"/>
      <c r="C258" s="269">
        <f>SUM(C164:C257)</f>
        <v>0</v>
      </c>
      <c r="D258" s="89">
        <f>SUM(D164:D257)</f>
        <v>45306000000</v>
      </c>
      <c r="E258" s="89">
        <f>SUM(E164:E257)</f>
        <v>2200000000</v>
      </c>
      <c r="F258" s="89">
        <f>SUM(F164:F257)</f>
        <v>2600000000</v>
      </c>
      <c r="G258" s="89">
        <f>SUM(G164:G257)</f>
        <v>18000000000</v>
      </c>
      <c r="H258" s="270">
        <f>SUM(H164:H257)</f>
        <v>68106000000</v>
      </c>
      <c r="I258" s="269">
        <f>SUM(I164:I257)</f>
        <v>0</v>
      </c>
      <c r="J258" s="89">
        <f>SUM(J164:J257)</f>
        <v>45826029924</v>
      </c>
      <c r="K258" s="89">
        <f>SUM(K164:K257)</f>
        <v>2200000000</v>
      </c>
      <c r="L258" s="89">
        <f>SUM(L164:L257)</f>
        <v>2600000000</v>
      </c>
      <c r="M258" s="299">
        <f>SUM(M164:M257)</f>
        <v>13299510306</v>
      </c>
      <c r="N258" s="270">
        <f>SUM(N164:N257)</f>
        <v>63925540230</v>
      </c>
      <c r="O258" s="271">
        <f t="shared" ref="O258:T258" si="83">C258-I258</f>
        <v>0</v>
      </c>
      <c r="P258" s="89">
        <f t="shared" si="83"/>
        <v>-520029924</v>
      </c>
      <c r="Q258" s="89">
        <f t="shared" si="83"/>
        <v>0</v>
      </c>
      <c r="R258" s="89">
        <f t="shared" si="83"/>
        <v>0</v>
      </c>
      <c r="S258" s="89">
        <f t="shared" si="83"/>
        <v>4700489694</v>
      </c>
      <c r="T258" s="270">
        <f t="shared" si="83"/>
        <v>4180459770</v>
      </c>
    </row>
    <row r="259" spans="1:22" ht="23.25" customHeight="1" x14ac:dyDescent="0.25">
      <c r="A259" s="547" t="s">
        <v>296</v>
      </c>
      <c r="B259" s="548"/>
      <c r="C259" s="317">
        <f>SUM(C258,C163,C31)</f>
        <v>530819000000</v>
      </c>
      <c r="D259" s="90">
        <f>SUM(D258,D163,D31)</f>
        <v>217306000000</v>
      </c>
      <c r="E259" s="90">
        <f>SUM(E258,E163,E31)</f>
        <v>2200000000</v>
      </c>
      <c r="F259" s="90">
        <f>SUM(F258,F163,F31)</f>
        <v>286009000000</v>
      </c>
      <c r="G259" s="90">
        <f>SUM(G258,G163,G31)</f>
        <v>31588000000</v>
      </c>
      <c r="H259" s="318">
        <f>SUM(H258,H163,H31)</f>
        <v>1067922000000</v>
      </c>
      <c r="I259" s="317">
        <f>SUM(I258,I163,I31)</f>
        <v>416803400553</v>
      </c>
      <c r="J259" s="90">
        <f>SUM(J258,J163,J31)</f>
        <v>205992000257</v>
      </c>
      <c r="K259" s="90">
        <f>SUM(K258,K163,K31)</f>
        <v>2200000000</v>
      </c>
      <c r="L259" s="90">
        <f>SUM(L258,L163,L31)</f>
        <v>264154393812</v>
      </c>
      <c r="M259" s="90">
        <f>SUM(M258,M163,M31)</f>
        <v>25558231602</v>
      </c>
      <c r="N259" s="318">
        <f>SUM(N258,N163,N31)</f>
        <v>914708026224</v>
      </c>
      <c r="O259" s="272">
        <f>SUM(O258,O163,O31)</f>
        <v>114015599447</v>
      </c>
      <c r="P259" s="90">
        <f>SUM(P258,P163,P31)</f>
        <v>11313999743</v>
      </c>
      <c r="Q259" s="90">
        <f>SUM(Q258,Q163,Q31)</f>
        <v>0</v>
      </c>
      <c r="R259" s="90">
        <f>SUM(R258,R163,R31)</f>
        <v>21854606188</v>
      </c>
      <c r="S259" s="90">
        <f>SUM(S258,S163,S31)</f>
        <v>6029768398</v>
      </c>
      <c r="T259" s="318">
        <f>SUM(T258,T163,T31)</f>
        <v>153213973776</v>
      </c>
    </row>
    <row r="260" spans="1:22" ht="20.25" customHeight="1" x14ac:dyDescent="0.25">
      <c r="A260" s="574" t="s">
        <v>182</v>
      </c>
      <c r="B260" s="560" t="s">
        <v>187</v>
      </c>
      <c r="C260" s="261">
        <v>96276000000</v>
      </c>
      <c r="D260" s="88"/>
      <c r="E260" s="88"/>
      <c r="F260" s="88">
        <v>18528000000</v>
      </c>
      <c r="G260" s="88"/>
      <c r="H260" s="262">
        <f t="shared" si="18"/>
        <v>114804000000</v>
      </c>
      <c r="I260" s="261">
        <v>96275828368</v>
      </c>
      <c r="J260" s="88"/>
      <c r="K260" s="88"/>
      <c r="L260" s="88">
        <v>18515977081</v>
      </c>
      <c r="M260" s="88"/>
      <c r="N260" s="262">
        <f t="shared" ref="N260:N269" si="84">SUM(I260:M260)</f>
        <v>114791805449</v>
      </c>
      <c r="O260" s="267"/>
      <c r="P260" s="88"/>
      <c r="Q260" s="88"/>
      <c r="R260" s="88"/>
      <c r="S260" s="88"/>
      <c r="T260" s="262">
        <f t="shared" ref="T260:T269" si="85">SUM(O260:S260)</f>
        <v>0</v>
      </c>
      <c r="U260" s="264">
        <v>66</v>
      </c>
      <c r="V260" s="256" t="s">
        <v>261</v>
      </c>
    </row>
    <row r="261" spans="1:22" x14ac:dyDescent="0.25">
      <c r="A261" s="557"/>
      <c r="B261" s="560"/>
      <c r="C261" s="265"/>
      <c r="D261" s="88"/>
      <c r="E261" s="88"/>
      <c r="F261" s="88"/>
      <c r="G261" s="88"/>
      <c r="H261" s="262">
        <f t="shared" si="18"/>
        <v>0</v>
      </c>
      <c r="I261" s="265"/>
      <c r="J261" s="88"/>
      <c r="K261" s="88"/>
      <c r="L261" s="88"/>
      <c r="M261" s="88"/>
      <c r="N261" s="262">
        <f t="shared" si="84"/>
        <v>0</v>
      </c>
      <c r="O261" s="267"/>
      <c r="P261" s="88"/>
      <c r="Q261" s="88"/>
      <c r="R261" s="88"/>
      <c r="S261" s="88"/>
      <c r="T261" s="262">
        <f t="shared" si="85"/>
        <v>0</v>
      </c>
    </row>
    <row r="262" spans="1:22" x14ac:dyDescent="0.25">
      <c r="A262" s="557"/>
      <c r="B262" s="560"/>
      <c r="C262" s="265"/>
      <c r="D262" s="88"/>
      <c r="E262" s="88"/>
      <c r="F262" s="88"/>
      <c r="G262" s="88"/>
      <c r="H262" s="262">
        <f t="shared" si="18"/>
        <v>0</v>
      </c>
      <c r="I262" s="265"/>
      <c r="J262" s="88"/>
      <c r="K262" s="88"/>
      <c r="L262" s="88"/>
      <c r="M262" s="88"/>
      <c r="N262" s="262">
        <f t="shared" si="84"/>
        <v>0</v>
      </c>
      <c r="O262" s="267"/>
      <c r="P262" s="88"/>
      <c r="Q262" s="88"/>
      <c r="R262" s="88"/>
      <c r="S262" s="88"/>
      <c r="T262" s="262">
        <f t="shared" si="85"/>
        <v>0</v>
      </c>
    </row>
    <row r="263" spans="1:22" x14ac:dyDescent="0.25">
      <c r="A263" s="557"/>
      <c r="B263" s="560"/>
      <c r="C263" s="265"/>
      <c r="D263" s="88"/>
      <c r="E263" s="88"/>
      <c r="F263" s="88"/>
      <c r="G263" s="88"/>
      <c r="H263" s="262">
        <f t="shared" si="18"/>
        <v>0</v>
      </c>
      <c r="I263" s="265"/>
      <c r="J263" s="88"/>
      <c r="K263" s="88"/>
      <c r="L263" s="88"/>
      <c r="M263" s="88"/>
      <c r="N263" s="262">
        <f t="shared" si="84"/>
        <v>0</v>
      </c>
      <c r="O263" s="267"/>
      <c r="P263" s="88"/>
      <c r="Q263" s="88"/>
      <c r="R263" s="88"/>
      <c r="S263" s="88"/>
      <c r="T263" s="262">
        <f t="shared" si="85"/>
        <v>0</v>
      </c>
    </row>
    <row r="264" spans="1:22" x14ac:dyDescent="0.25">
      <c r="A264" s="557"/>
      <c r="B264" s="560"/>
      <c r="C264" s="265"/>
      <c r="D264" s="88"/>
      <c r="E264" s="88"/>
      <c r="F264" s="88"/>
      <c r="G264" s="88"/>
      <c r="H264" s="262">
        <f t="shared" si="18"/>
        <v>0</v>
      </c>
      <c r="I264" s="265"/>
      <c r="J264" s="88"/>
      <c r="K264" s="88"/>
      <c r="L264" s="88"/>
      <c r="M264" s="88"/>
      <c r="N264" s="262">
        <f t="shared" si="84"/>
        <v>0</v>
      </c>
      <c r="O264" s="267"/>
      <c r="P264" s="88"/>
      <c r="Q264" s="88"/>
      <c r="R264" s="88"/>
      <c r="S264" s="88"/>
      <c r="T264" s="262">
        <f t="shared" si="85"/>
        <v>0</v>
      </c>
    </row>
    <row r="265" spans="1:22" x14ac:dyDescent="0.25">
      <c r="A265" s="557"/>
      <c r="B265" s="560"/>
      <c r="C265" s="265"/>
      <c r="D265" s="88"/>
      <c r="E265" s="88"/>
      <c r="F265" s="88"/>
      <c r="G265" s="88"/>
      <c r="H265" s="262">
        <f t="shared" si="18"/>
        <v>0</v>
      </c>
      <c r="I265" s="265"/>
      <c r="J265" s="88"/>
      <c r="K265" s="88"/>
      <c r="L265" s="88"/>
      <c r="M265" s="88"/>
      <c r="N265" s="262">
        <f t="shared" si="84"/>
        <v>0</v>
      </c>
      <c r="O265" s="267"/>
      <c r="P265" s="88"/>
      <c r="Q265" s="88"/>
      <c r="R265" s="88"/>
      <c r="S265" s="88"/>
      <c r="T265" s="262">
        <f t="shared" si="85"/>
        <v>0</v>
      </c>
    </row>
    <row r="266" spans="1:22" x14ac:dyDescent="0.25">
      <c r="A266" s="557"/>
      <c r="B266" s="560"/>
      <c r="C266" s="265"/>
      <c r="D266" s="88"/>
      <c r="E266" s="88"/>
      <c r="F266" s="88"/>
      <c r="G266" s="88"/>
      <c r="H266" s="262">
        <f t="shared" si="18"/>
        <v>0</v>
      </c>
      <c r="I266" s="265"/>
      <c r="J266" s="88"/>
      <c r="K266" s="88"/>
      <c r="L266" s="88"/>
      <c r="M266" s="88"/>
      <c r="N266" s="262">
        <f t="shared" si="84"/>
        <v>0</v>
      </c>
      <c r="O266" s="267"/>
      <c r="P266" s="88"/>
      <c r="Q266" s="88"/>
      <c r="R266" s="88"/>
      <c r="S266" s="88"/>
      <c r="T266" s="262">
        <f t="shared" si="85"/>
        <v>0</v>
      </c>
    </row>
    <row r="267" spans="1:22" x14ac:dyDescent="0.25">
      <c r="A267" s="557"/>
      <c r="B267" s="560"/>
      <c r="C267" s="265"/>
      <c r="D267" s="88"/>
      <c r="E267" s="88"/>
      <c r="F267" s="88"/>
      <c r="G267" s="88"/>
      <c r="H267" s="262">
        <f t="shared" si="18"/>
        <v>0</v>
      </c>
      <c r="I267" s="265"/>
      <c r="J267" s="88"/>
      <c r="K267" s="88"/>
      <c r="L267" s="88"/>
      <c r="M267" s="88"/>
      <c r="N267" s="262">
        <f t="shared" si="84"/>
        <v>0</v>
      </c>
      <c r="O267" s="267"/>
      <c r="P267" s="88"/>
      <c r="Q267" s="88"/>
      <c r="R267" s="88"/>
      <c r="S267" s="88"/>
      <c r="T267" s="262">
        <f t="shared" si="85"/>
        <v>0</v>
      </c>
    </row>
    <row r="268" spans="1:22" x14ac:dyDescent="0.25">
      <c r="A268" s="557"/>
      <c r="B268" s="560"/>
      <c r="C268" s="265"/>
      <c r="D268" s="88"/>
      <c r="E268" s="88"/>
      <c r="F268" s="88"/>
      <c r="G268" s="88"/>
      <c r="H268" s="262">
        <f t="shared" si="18"/>
        <v>0</v>
      </c>
      <c r="I268" s="265"/>
      <c r="J268" s="88"/>
      <c r="K268" s="88"/>
      <c r="L268" s="88"/>
      <c r="M268" s="88"/>
      <c r="N268" s="262">
        <f t="shared" si="84"/>
        <v>0</v>
      </c>
      <c r="O268" s="267"/>
      <c r="P268" s="88"/>
      <c r="Q268" s="88"/>
      <c r="R268" s="88"/>
      <c r="S268" s="88"/>
      <c r="T268" s="262">
        <f t="shared" si="85"/>
        <v>0</v>
      </c>
    </row>
    <row r="269" spans="1:22" x14ac:dyDescent="0.25">
      <c r="A269" s="557"/>
      <c r="B269" s="560"/>
      <c r="C269" s="265"/>
      <c r="D269" s="88"/>
      <c r="E269" s="88"/>
      <c r="F269" s="88"/>
      <c r="G269" s="88"/>
      <c r="H269" s="262">
        <f t="shared" si="18"/>
        <v>0</v>
      </c>
      <c r="I269" s="265"/>
      <c r="J269" s="88"/>
      <c r="K269" s="88"/>
      <c r="L269" s="88"/>
      <c r="M269" s="88"/>
      <c r="N269" s="262">
        <f t="shared" si="84"/>
        <v>0</v>
      </c>
      <c r="O269" s="267"/>
      <c r="P269" s="88"/>
      <c r="Q269" s="88"/>
      <c r="R269" s="88"/>
      <c r="S269" s="88"/>
      <c r="T269" s="262">
        <f t="shared" si="85"/>
        <v>0</v>
      </c>
    </row>
    <row r="270" spans="1:22" x14ac:dyDescent="0.25">
      <c r="A270" s="557"/>
      <c r="B270" s="560"/>
      <c r="C270" s="269">
        <f t="shared" ref="C270:M270" si="86">SUM(C260:C269)</f>
        <v>96276000000</v>
      </c>
      <c r="D270" s="89">
        <f t="shared" si="86"/>
        <v>0</v>
      </c>
      <c r="E270" s="89">
        <f t="shared" si="86"/>
        <v>0</v>
      </c>
      <c r="F270" s="89">
        <f t="shared" si="86"/>
        <v>18528000000</v>
      </c>
      <c r="G270" s="89">
        <f t="shared" si="86"/>
        <v>0</v>
      </c>
      <c r="H270" s="270">
        <f t="shared" si="86"/>
        <v>114804000000</v>
      </c>
      <c r="I270" s="269">
        <f t="shared" si="86"/>
        <v>96275828368</v>
      </c>
      <c r="J270" s="89">
        <f t="shared" si="86"/>
        <v>0</v>
      </c>
      <c r="K270" s="89">
        <f t="shared" si="86"/>
        <v>0</v>
      </c>
      <c r="L270" s="89">
        <f t="shared" si="86"/>
        <v>18515977081</v>
      </c>
      <c r="M270" s="89">
        <f t="shared" si="86"/>
        <v>0</v>
      </c>
      <c r="N270" s="270">
        <f>SUM(N260:N269)</f>
        <v>114791805449</v>
      </c>
      <c r="O270" s="271">
        <f t="shared" ref="O270:T270" si="87">C270-I270</f>
        <v>171632</v>
      </c>
      <c r="P270" s="89">
        <f t="shared" si="87"/>
        <v>0</v>
      </c>
      <c r="Q270" s="89">
        <f t="shared" si="87"/>
        <v>0</v>
      </c>
      <c r="R270" s="89">
        <f t="shared" si="87"/>
        <v>12022919</v>
      </c>
      <c r="S270" s="89">
        <f t="shared" si="87"/>
        <v>0</v>
      </c>
      <c r="T270" s="270">
        <f t="shared" si="87"/>
        <v>12194551</v>
      </c>
    </row>
    <row r="271" spans="1:22" ht="20.25" customHeight="1" x14ac:dyDescent="0.25">
      <c r="A271" s="557"/>
      <c r="B271" s="560" t="s">
        <v>188</v>
      </c>
      <c r="C271" s="261"/>
      <c r="D271" s="88">
        <v>37945000000</v>
      </c>
      <c r="E271" s="88"/>
      <c r="F271" s="88"/>
      <c r="G271" s="88"/>
      <c r="H271" s="262">
        <f t="shared" si="18"/>
        <v>37945000000</v>
      </c>
      <c r="I271" s="261"/>
      <c r="J271" s="88">
        <v>37944031401</v>
      </c>
      <c r="K271" s="88"/>
      <c r="L271" s="88"/>
      <c r="M271" s="88"/>
      <c r="N271" s="262">
        <f t="shared" ref="N271:N280" si="88">SUM(I271:M271)</f>
        <v>37944031401</v>
      </c>
      <c r="O271" s="267"/>
      <c r="P271" s="88"/>
      <c r="Q271" s="88"/>
      <c r="R271" s="88"/>
      <c r="S271" s="88"/>
      <c r="T271" s="262">
        <f t="shared" ref="T271:T280" si="89">SUM(O271:S271)</f>
        <v>0</v>
      </c>
      <c r="U271" s="264">
        <v>144</v>
      </c>
      <c r="V271" s="256" t="s">
        <v>261</v>
      </c>
    </row>
    <row r="272" spans="1:22" x14ac:dyDescent="0.25">
      <c r="A272" s="557"/>
      <c r="B272" s="560"/>
      <c r="C272" s="265"/>
      <c r="D272" s="88"/>
      <c r="E272" s="88"/>
      <c r="F272" s="88"/>
      <c r="G272" s="88"/>
      <c r="H272" s="262">
        <f t="shared" si="18"/>
        <v>0</v>
      </c>
      <c r="I272" s="265"/>
      <c r="J272" s="88"/>
      <c r="K272" s="88"/>
      <c r="L272" s="88"/>
      <c r="M272" s="88"/>
      <c r="N272" s="262">
        <f t="shared" si="88"/>
        <v>0</v>
      </c>
      <c r="O272" s="267"/>
      <c r="P272" s="88"/>
      <c r="Q272" s="88"/>
      <c r="R272" s="88"/>
      <c r="S272" s="88"/>
      <c r="T272" s="262">
        <f t="shared" si="89"/>
        <v>0</v>
      </c>
    </row>
    <row r="273" spans="1:21" x14ac:dyDescent="0.25">
      <c r="A273" s="557"/>
      <c r="B273" s="560"/>
      <c r="C273" s="265"/>
      <c r="D273" s="88"/>
      <c r="E273" s="88"/>
      <c r="F273" s="88"/>
      <c r="G273" s="88"/>
      <c r="H273" s="262">
        <f t="shared" si="18"/>
        <v>0</v>
      </c>
      <c r="I273" s="265"/>
      <c r="J273" s="88"/>
      <c r="K273" s="88"/>
      <c r="L273" s="88"/>
      <c r="M273" s="88"/>
      <c r="N273" s="262">
        <f t="shared" si="88"/>
        <v>0</v>
      </c>
      <c r="O273" s="267"/>
      <c r="P273" s="88"/>
      <c r="Q273" s="88"/>
      <c r="R273" s="88"/>
      <c r="S273" s="88"/>
      <c r="T273" s="262">
        <f t="shared" si="89"/>
        <v>0</v>
      </c>
    </row>
    <row r="274" spans="1:21" x14ac:dyDescent="0.25">
      <c r="A274" s="557"/>
      <c r="B274" s="560"/>
      <c r="C274" s="265"/>
      <c r="D274" s="88"/>
      <c r="E274" s="88"/>
      <c r="F274" s="88"/>
      <c r="G274" s="88"/>
      <c r="H274" s="262">
        <f t="shared" si="18"/>
        <v>0</v>
      </c>
      <c r="I274" s="265"/>
      <c r="J274" s="88"/>
      <c r="K274" s="88"/>
      <c r="L274" s="88"/>
      <c r="M274" s="88"/>
      <c r="N274" s="262">
        <f t="shared" si="88"/>
        <v>0</v>
      </c>
      <c r="O274" s="267"/>
      <c r="P274" s="88"/>
      <c r="Q274" s="88"/>
      <c r="R274" s="88"/>
      <c r="S274" s="88"/>
      <c r="T274" s="262">
        <f t="shared" si="89"/>
        <v>0</v>
      </c>
    </row>
    <row r="275" spans="1:21" x14ac:dyDescent="0.25">
      <c r="A275" s="557"/>
      <c r="B275" s="560"/>
      <c r="C275" s="265"/>
      <c r="D275" s="88"/>
      <c r="E275" s="88"/>
      <c r="F275" s="88"/>
      <c r="G275" s="88"/>
      <c r="H275" s="262">
        <f t="shared" si="18"/>
        <v>0</v>
      </c>
      <c r="I275" s="265"/>
      <c r="J275" s="88"/>
      <c r="K275" s="88"/>
      <c r="L275" s="88"/>
      <c r="M275" s="88"/>
      <c r="N275" s="262">
        <f t="shared" si="88"/>
        <v>0</v>
      </c>
      <c r="O275" s="267"/>
      <c r="P275" s="88"/>
      <c r="Q275" s="88"/>
      <c r="R275" s="88"/>
      <c r="S275" s="88"/>
      <c r="T275" s="262">
        <f t="shared" si="89"/>
        <v>0</v>
      </c>
    </row>
    <row r="276" spans="1:21" x14ac:dyDescent="0.25">
      <c r="A276" s="557"/>
      <c r="B276" s="560"/>
      <c r="C276" s="265"/>
      <c r="D276" s="88"/>
      <c r="E276" s="88"/>
      <c r="F276" s="88"/>
      <c r="G276" s="88"/>
      <c r="H276" s="262">
        <f t="shared" si="18"/>
        <v>0</v>
      </c>
      <c r="I276" s="265"/>
      <c r="J276" s="88"/>
      <c r="K276" s="88"/>
      <c r="L276" s="88"/>
      <c r="M276" s="88"/>
      <c r="N276" s="262">
        <f t="shared" si="88"/>
        <v>0</v>
      </c>
      <c r="O276" s="267"/>
      <c r="P276" s="88"/>
      <c r="Q276" s="88"/>
      <c r="R276" s="88"/>
      <c r="S276" s="88"/>
      <c r="T276" s="262">
        <f t="shared" si="89"/>
        <v>0</v>
      </c>
    </row>
    <row r="277" spans="1:21" x14ac:dyDescent="0.25">
      <c r="A277" s="557"/>
      <c r="B277" s="560"/>
      <c r="C277" s="265"/>
      <c r="D277" s="88"/>
      <c r="E277" s="88"/>
      <c r="F277" s="88"/>
      <c r="G277" s="88"/>
      <c r="H277" s="262">
        <f t="shared" si="18"/>
        <v>0</v>
      </c>
      <c r="I277" s="265"/>
      <c r="J277" s="88"/>
      <c r="K277" s="88"/>
      <c r="L277" s="88"/>
      <c r="M277" s="88"/>
      <c r="N277" s="262">
        <f t="shared" si="88"/>
        <v>0</v>
      </c>
      <c r="O277" s="267"/>
      <c r="P277" s="88"/>
      <c r="Q277" s="88"/>
      <c r="R277" s="88"/>
      <c r="S277" s="88"/>
      <c r="T277" s="262">
        <f t="shared" si="89"/>
        <v>0</v>
      </c>
    </row>
    <row r="278" spans="1:21" x14ac:dyDescent="0.25">
      <c r="A278" s="557"/>
      <c r="B278" s="560"/>
      <c r="C278" s="265"/>
      <c r="D278" s="88"/>
      <c r="E278" s="88"/>
      <c r="F278" s="88"/>
      <c r="G278" s="88"/>
      <c r="H278" s="262">
        <f t="shared" si="18"/>
        <v>0</v>
      </c>
      <c r="I278" s="265"/>
      <c r="J278" s="88"/>
      <c r="K278" s="88"/>
      <c r="L278" s="88"/>
      <c r="M278" s="88"/>
      <c r="N278" s="262">
        <f t="shared" si="88"/>
        <v>0</v>
      </c>
      <c r="O278" s="267"/>
      <c r="P278" s="88"/>
      <c r="Q278" s="88"/>
      <c r="R278" s="88"/>
      <c r="S278" s="88"/>
      <c r="T278" s="262">
        <f t="shared" si="89"/>
        <v>0</v>
      </c>
    </row>
    <row r="279" spans="1:21" x14ac:dyDescent="0.25">
      <c r="A279" s="557"/>
      <c r="B279" s="560"/>
      <c r="C279" s="265"/>
      <c r="D279" s="88"/>
      <c r="E279" s="88"/>
      <c r="F279" s="88"/>
      <c r="G279" s="88"/>
      <c r="H279" s="262">
        <f t="shared" si="18"/>
        <v>0</v>
      </c>
      <c r="I279" s="265"/>
      <c r="J279" s="88"/>
      <c r="K279" s="88"/>
      <c r="L279" s="88"/>
      <c r="M279" s="88"/>
      <c r="N279" s="262">
        <f t="shared" si="88"/>
        <v>0</v>
      </c>
      <c r="O279" s="267"/>
      <c r="P279" s="88"/>
      <c r="Q279" s="88"/>
      <c r="R279" s="88"/>
      <c r="S279" s="88"/>
      <c r="T279" s="262">
        <f t="shared" si="89"/>
        <v>0</v>
      </c>
    </row>
    <row r="280" spans="1:21" x14ac:dyDescent="0.25">
      <c r="A280" s="557"/>
      <c r="B280" s="560"/>
      <c r="C280" s="265"/>
      <c r="D280" s="88"/>
      <c r="E280" s="88"/>
      <c r="F280" s="88"/>
      <c r="G280" s="88"/>
      <c r="H280" s="262">
        <f t="shared" si="18"/>
        <v>0</v>
      </c>
      <c r="I280" s="265"/>
      <c r="J280" s="88"/>
      <c r="K280" s="88"/>
      <c r="L280" s="88"/>
      <c r="M280" s="88"/>
      <c r="N280" s="262">
        <f t="shared" si="88"/>
        <v>0</v>
      </c>
      <c r="O280" s="267"/>
      <c r="P280" s="88"/>
      <c r="Q280" s="88"/>
      <c r="R280" s="88"/>
      <c r="S280" s="88"/>
      <c r="T280" s="262">
        <f t="shared" si="89"/>
        <v>0</v>
      </c>
    </row>
    <row r="281" spans="1:21" x14ac:dyDescent="0.25">
      <c r="A281" s="557"/>
      <c r="B281" s="560"/>
      <c r="C281" s="269">
        <f t="shared" ref="C281:M281" si="90">SUM(C271:C280)</f>
        <v>0</v>
      </c>
      <c r="D281" s="89">
        <f t="shared" si="90"/>
        <v>37945000000</v>
      </c>
      <c r="E281" s="89">
        <f t="shared" si="90"/>
        <v>0</v>
      </c>
      <c r="F281" s="89">
        <f t="shared" si="90"/>
        <v>0</v>
      </c>
      <c r="G281" s="89">
        <f t="shared" si="90"/>
        <v>0</v>
      </c>
      <c r="H281" s="270">
        <f t="shared" si="90"/>
        <v>37945000000</v>
      </c>
      <c r="I281" s="269">
        <f t="shared" si="90"/>
        <v>0</v>
      </c>
      <c r="J281" s="89">
        <f t="shared" si="90"/>
        <v>37944031401</v>
      </c>
      <c r="K281" s="89">
        <f t="shared" si="90"/>
        <v>0</v>
      </c>
      <c r="L281" s="89">
        <f t="shared" si="90"/>
        <v>0</v>
      </c>
      <c r="M281" s="89">
        <f t="shared" si="90"/>
        <v>0</v>
      </c>
      <c r="N281" s="270">
        <f>SUM(N271:N280)</f>
        <v>37944031401</v>
      </c>
      <c r="O281" s="271">
        <f t="shared" ref="O281:T281" si="91">C281-I281</f>
        <v>0</v>
      </c>
      <c r="P281" s="89">
        <f t="shared" si="91"/>
        <v>968599</v>
      </c>
      <c r="Q281" s="89">
        <f t="shared" si="91"/>
        <v>0</v>
      </c>
      <c r="R281" s="89">
        <f t="shared" si="91"/>
        <v>0</v>
      </c>
      <c r="S281" s="89">
        <f t="shared" si="91"/>
        <v>0</v>
      </c>
      <c r="T281" s="270">
        <f t="shared" si="91"/>
        <v>968599</v>
      </c>
    </row>
    <row r="282" spans="1:21" ht="20.25" customHeight="1" x14ac:dyDescent="0.25">
      <c r="A282" s="557"/>
      <c r="B282" s="560" t="s">
        <v>189</v>
      </c>
      <c r="C282" s="261"/>
      <c r="D282" s="88"/>
      <c r="E282" s="88"/>
      <c r="F282" s="88"/>
      <c r="G282" s="88"/>
      <c r="H282" s="262">
        <f t="shared" si="18"/>
        <v>0</v>
      </c>
      <c r="I282" s="261"/>
      <c r="J282" s="88"/>
      <c r="K282" s="88"/>
      <c r="L282" s="88"/>
      <c r="M282" s="88"/>
      <c r="N282" s="262">
        <f t="shared" ref="N282:N334" si="92">SUM(I282:M282)</f>
        <v>0</v>
      </c>
      <c r="O282" s="267"/>
      <c r="P282" s="88"/>
      <c r="Q282" s="88"/>
      <c r="R282" s="88"/>
      <c r="S282" s="88"/>
      <c r="T282" s="262">
        <f t="shared" ref="T282:T334" si="93">SUM(O282:S282)</f>
        <v>0</v>
      </c>
      <c r="U282" s="282"/>
    </row>
    <row r="283" spans="1:21" x14ac:dyDescent="0.25">
      <c r="A283" s="557"/>
      <c r="B283" s="560"/>
      <c r="C283" s="265"/>
      <c r="D283" s="88"/>
      <c r="E283" s="88"/>
      <c r="F283" s="88"/>
      <c r="G283" s="88"/>
      <c r="H283" s="262">
        <f t="shared" si="18"/>
        <v>0</v>
      </c>
      <c r="I283" s="265"/>
      <c r="J283" s="88"/>
      <c r="K283" s="88"/>
      <c r="L283" s="88"/>
      <c r="M283" s="88"/>
      <c r="N283" s="262">
        <f t="shared" si="92"/>
        <v>0</v>
      </c>
      <c r="O283" s="267"/>
      <c r="P283" s="88"/>
      <c r="Q283" s="88"/>
      <c r="R283" s="88"/>
      <c r="S283" s="88"/>
      <c r="T283" s="262">
        <f t="shared" si="93"/>
        <v>0</v>
      </c>
    </row>
    <row r="284" spans="1:21" x14ac:dyDescent="0.25">
      <c r="A284" s="557"/>
      <c r="B284" s="560"/>
      <c r="C284" s="265"/>
      <c r="D284" s="88"/>
      <c r="E284" s="88"/>
      <c r="F284" s="88"/>
      <c r="G284" s="88"/>
      <c r="H284" s="262">
        <f t="shared" si="18"/>
        <v>0</v>
      </c>
      <c r="I284" s="265"/>
      <c r="J284" s="88"/>
      <c r="K284" s="88"/>
      <c r="L284" s="88"/>
      <c r="M284" s="88"/>
      <c r="N284" s="262">
        <f t="shared" si="92"/>
        <v>0</v>
      </c>
      <c r="O284" s="267"/>
      <c r="P284" s="88"/>
      <c r="Q284" s="88"/>
      <c r="R284" s="88"/>
      <c r="S284" s="88"/>
      <c r="T284" s="262">
        <f t="shared" si="93"/>
        <v>0</v>
      </c>
    </row>
    <row r="285" spans="1:21" x14ac:dyDescent="0.25">
      <c r="A285" s="557"/>
      <c r="B285" s="560"/>
      <c r="C285" s="265"/>
      <c r="D285" s="88"/>
      <c r="E285" s="88"/>
      <c r="F285" s="88"/>
      <c r="G285" s="88"/>
      <c r="H285" s="262">
        <f t="shared" si="18"/>
        <v>0</v>
      </c>
      <c r="I285" s="265"/>
      <c r="J285" s="88"/>
      <c r="K285" s="88"/>
      <c r="L285" s="88"/>
      <c r="M285" s="88"/>
      <c r="N285" s="262">
        <f t="shared" si="92"/>
        <v>0</v>
      </c>
      <c r="O285" s="267"/>
      <c r="P285" s="88"/>
      <c r="Q285" s="88"/>
      <c r="R285" s="88"/>
      <c r="S285" s="88"/>
      <c r="T285" s="262">
        <f t="shared" si="93"/>
        <v>0</v>
      </c>
    </row>
    <row r="286" spans="1:21" x14ac:dyDescent="0.25">
      <c r="A286" s="557"/>
      <c r="B286" s="560"/>
      <c r="C286" s="265"/>
      <c r="D286" s="88"/>
      <c r="E286" s="88"/>
      <c r="F286" s="88"/>
      <c r="G286" s="88"/>
      <c r="H286" s="262">
        <f t="shared" si="18"/>
        <v>0</v>
      </c>
      <c r="I286" s="265"/>
      <c r="J286" s="88"/>
      <c r="K286" s="88"/>
      <c r="L286" s="88"/>
      <c r="M286" s="88"/>
      <c r="N286" s="262">
        <f t="shared" si="92"/>
        <v>0</v>
      </c>
      <c r="O286" s="267"/>
      <c r="P286" s="88"/>
      <c r="Q286" s="88"/>
      <c r="R286" s="88"/>
      <c r="S286" s="88"/>
      <c r="T286" s="262">
        <f t="shared" si="93"/>
        <v>0</v>
      </c>
    </row>
    <row r="287" spans="1:21" x14ac:dyDescent="0.25">
      <c r="A287" s="557"/>
      <c r="B287" s="560"/>
      <c r="C287" s="265"/>
      <c r="D287" s="88"/>
      <c r="E287" s="88"/>
      <c r="F287" s="88"/>
      <c r="G287" s="88"/>
      <c r="H287" s="262">
        <f t="shared" si="18"/>
        <v>0</v>
      </c>
      <c r="I287" s="265"/>
      <c r="J287" s="88"/>
      <c r="K287" s="88"/>
      <c r="L287" s="88"/>
      <c r="M287" s="88"/>
      <c r="N287" s="262">
        <f t="shared" si="92"/>
        <v>0</v>
      </c>
      <c r="O287" s="267"/>
      <c r="P287" s="88"/>
      <c r="Q287" s="88"/>
      <c r="R287" s="88"/>
      <c r="S287" s="88"/>
      <c r="T287" s="262">
        <f t="shared" si="93"/>
        <v>0</v>
      </c>
    </row>
    <row r="288" spans="1:21" x14ac:dyDescent="0.25">
      <c r="A288" s="557"/>
      <c r="B288" s="560"/>
      <c r="C288" s="265"/>
      <c r="D288" s="88"/>
      <c r="E288" s="88"/>
      <c r="F288" s="88"/>
      <c r="G288" s="88"/>
      <c r="H288" s="262">
        <f t="shared" si="18"/>
        <v>0</v>
      </c>
      <c r="I288" s="265"/>
      <c r="J288" s="88"/>
      <c r="K288" s="88"/>
      <c r="L288" s="88"/>
      <c r="M288" s="88"/>
      <c r="N288" s="262">
        <f t="shared" si="92"/>
        <v>0</v>
      </c>
      <c r="O288" s="267"/>
      <c r="P288" s="88"/>
      <c r="Q288" s="88"/>
      <c r="R288" s="88"/>
      <c r="S288" s="88"/>
      <c r="T288" s="262">
        <f t="shared" si="93"/>
        <v>0</v>
      </c>
    </row>
    <row r="289" spans="1:20" x14ac:dyDescent="0.25">
      <c r="A289" s="557"/>
      <c r="B289" s="560"/>
      <c r="C289" s="265"/>
      <c r="D289" s="88"/>
      <c r="E289" s="88"/>
      <c r="F289" s="88"/>
      <c r="G289" s="88"/>
      <c r="H289" s="262">
        <f t="shared" si="18"/>
        <v>0</v>
      </c>
      <c r="I289" s="265"/>
      <c r="J289" s="88"/>
      <c r="K289" s="88"/>
      <c r="L289" s="88"/>
      <c r="M289" s="88"/>
      <c r="N289" s="262">
        <f t="shared" si="92"/>
        <v>0</v>
      </c>
      <c r="O289" s="267"/>
      <c r="P289" s="88"/>
      <c r="Q289" s="88"/>
      <c r="R289" s="88"/>
      <c r="S289" s="88"/>
      <c r="T289" s="262">
        <f t="shared" si="93"/>
        <v>0</v>
      </c>
    </row>
    <row r="290" spans="1:20" x14ac:dyDescent="0.25">
      <c r="A290" s="557"/>
      <c r="B290" s="560"/>
      <c r="C290" s="265"/>
      <c r="D290" s="88"/>
      <c r="E290" s="88"/>
      <c r="F290" s="88"/>
      <c r="G290" s="88"/>
      <c r="H290" s="262">
        <f t="shared" ref="H290:H334" si="94">SUM(C290:G290)</f>
        <v>0</v>
      </c>
      <c r="I290" s="265"/>
      <c r="J290" s="88"/>
      <c r="K290" s="88"/>
      <c r="L290" s="88"/>
      <c r="M290" s="88"/>
      <c r="N290" s="262">
        <f t="shared" si="92"/>
        <v>0</v>
      </c>
      <c r="O290" s="267"/>
      <c r="P290" s="88"/>
      <c r="Q290" s="88"/>
      <c r="R290" s="88"/>
      <c r="S290" s="88"/>
      <c r="T290" s="262">
        <f t="shared" si="93"/>
        <v>0</v>
      </c>
    </row>
    <row r="291" spans="1:20" x14ac:dyDescent="0.25">
      <c r="A291" s="557"/>
      <c r="B291" s="560"/>
      <c r="C291" s="265"/>
      <c r="D291" s="88"/>
      <c r="E291" s="88"/>
      <c r="F291" s="88"/>
      <c r="G291" s="88"/>
      <c r="H291" s="262">
        <f t="shared" si="94"/>
        <v>0</v>
      </c>
      <c r="I291" s="265"/>
      <c r="J291" s="88"/>
      <c r="K291" s="88"/>
      <c r="L291" s="88"/>
      <c r="M291" s="88"/>
      <c r="N291" s="262">
        <f t="shared" si="92"/>
        <v>0</v>
      </c>
      <c r="O291" s="267"/>
      <c r="P291" s="88"/>
      <c r="Q291" s="88"/>
      <c r="R291" s="88"/>
      <c r="S291" s="88"/>
      <c r="T291" s="262">
        <f t="shared" si="93"/>
        <v>0</v>
      </c>
    </row>
    <row r="292" spans="1:20" x14ac:dyDescent="0.25">
      <c r="A292" s="557"/>
      <c r="B292" s="560"/>
      <c r="C292" s="269">
        <f t="shared" ref="C292:N292" si="95">SUM(C282:C291)</f>
        <v>0</v>
      </c>
      <c r="D292" s="89">
        <f t="shared" si="95"/>
        <v>0</v>
      </c>
      <c r="E292" s="89">
        <f t="shared" si="95"/>
        <v>0</v>
      </c>
      <c r="F292" s="89">
        <f t="shared" si="95"/>
        <v>0</v>
      </c>
      <c r="G292" s="89">
        <f t="shared" si="95"/>
        <v>0</v>
      </c>
      <c r="H292" s="270">
        <f>SUM(H282:H291)</f>
        <v>0</v>
      </c>
      <c r="I292" s="269">
        <f>SUM(I282:I291)</f>
        <v>0</v>
      </c>
      <c r="J292" s="89">
        <f>SUM(J282:J291)</f>
        <v>0</v>
      </c>
      <c r="K292" s="89">
        <f>SUM(K282:K291)</f>
        <v>0</v>
      </c>
      <c r="L292" s="89">
        <f>SUM(L282:L291)</f>
        <v>0</v>
      </c>
      <c r="M292" s="89">
        <f t="shared" si="95"/>
        <v>0</v>
      </c>
      <c r="N292" s="270">
        <f t="shared" si="95"/>
        <v>0</v>
      </c>
      <c r="O292" s="271">
        <f t="shared" ref="O292:T292" si="96">C292-I292</f>
        <v>0</v>
      </c>
      <c r="P292" s="89">
        <f t="shared" si="96"/>
        <v>0</v>
      </c>
      <c r="Q292" s="89">
        <f t="shared" si="96"/>
        <v>0</v>
      </c>
      <c r="R292" s="89">
        <f t="shared" si="96"/>
        <v>0</v>
      </c>
      <c r="S292" s="89">
        <f t="shared" si="96"/>
        <v>0</v>
      </c>
      <c r="T292" s="270">
        <f t="shared" si="96"/>
        <v>0</v>
      </c>
    </row>
    <row r="293" spans="1:20" x14ac:dyDescent="0.25">
      <c r="A293" s="557"/>
      <c r="B293" s="318" t="s">
        <v>190</v>
      </c>
      <c r="C293" s="317">
        <f t="shared" ref="C293:T293" si="97">SUM(C292,C281,C270)</f>
        <v>96276000000</v>
      </c>
      <c r="D293" s="90">
        <f t="shared" si="97"/>
        <v>37945000000</v>
      </c>
      <c r="E293" s="90">
        <f t="shared" si="97"/>
        <v>0</v>
      </c>
      <c r="F293" s="90">
        <f t="shared" si="97"/>
        <v>18528000000</v>
      </c>
      <c r="G293" s="90">
        <f t="shared" si="97"/>
        <v>0</v>
      </c>
      <c r="H293" s="318">
        <f t="shared" si="97"/>
        <v>152749000000</v>
      </c>
      <c r="I293" s="317">
        <f t="shared" si="97"/>
        <v>96275828368</v>
      </c>
      <c r="J293" s="90">
        <f t="shared" si="97"/>
        <v>37944031401</v>
      </c>
      <c r="K293" s="90">
        <f t="shared" si="97"/>
        <v>0</v>
      </c>
      <c r="L293" s="90">
        <f t="shared" si="97"/>
        <v>18515977081</v>
      </c>
      <c r="M293" s="90">
        <f t="shared" si="97"/>
        <v>0</v>
      </c>
      <c r="N293" s="318">
        <f t="shared" si="97"/>
        <v>152735836850</v>
      </c>
      <c r="O293" s="272">
        <f t="shared" si="97"/>
        <v>171632</v>
      </c>
      <c r="P293" s="90">
        <f t="shared" si="97"/>
        <v>968599</v>
      </c>
      <c r="Q293" s="90">
        <f t="shared" si="97"/>
        <v>0</v>
      </c>
      <c r="R293" s="90">
        <f t="shared" si="97"/>
        <v>12022919</v>
      </c>
      <c r="S293" s="90">
        <f t="shared" si="97"/>
        <v>0</v>
      </c>
      <c r="T293" s="318">
        <f t="shared" si="97"/>
        <v>13163150</v>
      </c>
    </row>
    <row r="294" spans="1:20" x14ac:dyDescent="0.25">
      <c r="A294" s="557"/>
      <c r="B294" s="559" t="s">
        <v>184</v>
      </c>
      <c r="C294" s="261"/>
      <c r="D294" s="142"/>
      <c r="E294" s="142"/>
      <c r="F294" s="142"/>
      <c r="G294" s="142">
        <v>2000000000</v>
      </c>
      <c r="H294" s="262">
        <f t="shared" si="94"/>
        <v>2000000000</v>
      </c>
      <c r="I294" s="261"/>
      <c r="J294" s="142"/>
      <c r="K294" s="142"/>
      <c r="L294" s="142"/>
      <c r="M294" s="142"/>
      <c r="N294" s="262">
        <f t="shared" si="92"/>
        <v>0</v>
      </c>
      <c r="O294" s="263"/>
      <c r="P294" s="142"/>
      <c r="Q294" s="142"/>
      <c r="R294" s="142"/>
      <c r="S294" s="142"/>
      <c r="T294" s="262">
        <f t="shared" si="93"/>
        <v>0</v>
      </c>
    </row>
    <row r="295" spans="1:20" x14ac:dyDescent="0.25">
      <c r="A295" s="557"/>
      <c r="B295" s="560"/>
      <c r="C295" s="265"/>
      <c r="D295" s="88"/>
      <c r="E295" s="88"/>
      <c r="F295" s="88"/>
      <c r="G295" s="88"/>
      <c r="H295" s="262">
        <f t="shared" si="94"/>
        <v>0</v>
      </c>
      <c r="I295" s="265"/>
      <c r="J295" s="88"/>
      <c r="K295" s="88"/>
      <c r="L295" s="88"/>
      <c r="M295" s="88"/>
      <c r="N295" s="262">
        <f t="shared" si="92"/>
        <v>0</v>
      </c>
      <c r="O295" s="267"/>
      <c r="P295" s="88"/>
      <c r="Q295" s="88"/>
      <c r="R295" s="88"/>
      <c r="S295" s="88"/>
      <c r="T295" s="262">
        <f t="shared" si="93"/>
        <v>0</v>
      </c>
    </row>
    <row r="296" spans="1:20" x14ac:dyDescent="0.25">
      <c r="A296" s="557"/>
      <c r="B296" s="560"/>
      <c r="C296" s="265"/>
      <c r="D296" s="88"/>
      <c r="E296" s="88"/>
      <c r="F296" s="88"/>
      <c r="G296" s="88"/>
      <c r="H296" s="262">
        <f t="shared" si="94"/>
        <v>0</v>
      </c>
      <c r="I296" s="265"/>
      <c r="J296" s="88"/>
      <c r="K296" s="88"/>
      <c r="L296" s="88"/>
      <c r="M296" s="88"/>
      <c r="N296" s="262">
        <f t="shared" si="92"/>
        <v>0</v>
      </c>
      <c r="O296" s="267"/>
      <c r="P296" s="88"/>
      <c r="Q296" s="88"/>
      <c r="R296" s="88"/>
      <c r="S296" s="88"/>
      <c r="T296" s="262">
        <f t="shared" si="93"/>
        <v>0</v>
      </c>
    </row>
    <row r="297" spans="1:20" x14ac:dyDescent="0.25">
      <c r="A297" s="557"/>
      <c r="B297" s="560"/>
      <c r="C297" s="265"/>
      <c r="D297" s="88"/>
      <c r="E297" s="88"/>
      <c r="F297" s="88"/>
      <c r="G297" s="88"/>
      <c r="H297" s="262">
        <f t="shared" si="94"/>
        <v>0</v>
      </c>
      <c r="I297" s="265"/>
      <c r="J297" s="88"/>
      <c r="K297" s="88"/>
      <c r="L297" s="88"/>
      <c r="M297" s="88"/>
      <c r="N297" s="262">
        <f t="shared" si="92"/>
        <v>0</v>
      </c>
      <c r="O297" s="267"/>
      <c r="P297" s="88"/>
      <c r="Q297" s="88"/>
      <c r="R297" s="88"/>
      <c r="S297" s="88"/>
      <c r="T297" s="262">
        <f t="shared" si="93"/>
        <v>0</v>
      </c>
    </row>
    <row r="298" spans="1:20" x14ac:dyDescent="0.25">
      <c r="A298" s="557"/>
      <c r="B298" s="560"/>
      <c r="C298" s="265"/>
      <c r="D298" s="88"/>
      <c r="E298" s="88"/>
      <c r="F298" s="88"/>
      <c r="G298" s="88"/>
      <c r="H298" s="262">
        <f t="shared" si="94"/>
        <v>0</v>
      </c>
      <c r="I298" s="265"/>
      <c r="J298" s="88"/>
      <c r="K298" s="88"/>
      <c r="L298" s="88"/>
      <c r="M298" s="88"/>
      <c r="N298" s="262">
        <f t="shared" si="92"/>
        <v>0</v>
      </c>
      <c r="O298" s="267"/>
      <c r="P298" s="88"/>
      <c r="Q298" s="88"/>
      <c r="R298" s="88"/>
      <c r="S298" s="88"/>
      <c r="T298" s="262">
        <f t="shared" si="93"/>
        <v>0</v>
      </c>
    </row>
    <row r="299" spans="1:20" x14ac:dyDescent="0.25">
      <c r="A299" s="557"/>
      <c r="B299" s="560"/>
      <c r="C299" s="265"/>
      <c r="D299" s="88"/>
      <c r="E299" s="88"/>
      <c r="F299" s="88"/>
      <c r="G299" s="88"/>
      <c r="H299" s="262">
        <f t="shared" si="94"/>
        <v>0</v>
      </c>
      <c r="I299" s="265"/>
      <c r="J299" s="88"/>
      <c r="K299" s="88"/>
      <c r="L299" s="88"/>
      <c r="M299" s="88"/>
      <c r="N299" s="262">
        <f t="shared" si="92"/>
        <v>0</v>
      </c>
      <c r="O299" s="267"/>
      <c r="P299" s="88"/>
      <c r="Q299" s="88"/>
      <c r="R299" s="88"/>
      <c r="S299" s="88"/>
      <c r="T299" s="262">
        <f t="shared" si="93"/>
        <v>0</v>
      </c>
    </row>
    <row r="300" spans="1:20" x14ac:dyDescent="0.25">
      <c r="A300" s="557"/>
      <c r="B300" s="560"/>
      <c r="C300" s="265"/>
      <c r="D300" s="88"/>
      <c r="E300" s="88"/>
      <c r="F300" s="88"/>
      <c r="G300" s="88"/>
      <c r="H300" s="262">
        <f t="shared" si="94"/>
        <v>0</v>
      </c>
      <c r="I300" s="265"/>
      <c r="J300" s="88"/>
      <c r="K300" s="88"/>
      <c r="L300" s="88"/>
      <c r="M300" s="88"/>
      <c r="N300" s="262">
        <f t="shared" si="92"/>
        <v>0</v>
      </c>
      <c r="O300" s="267"/>
      <c r="P300" s="88"/>
      <c r="Q300" s="88"/>
      <c r="R300" s="88"/>
      <c r="S300" s="88"/>
      <c r="T300" s="262">
        <f t="shared" si="93"/>
        <v>0</v>
      </c>
    </row>
    <row r="301" spans="1:20" x14ac:dyDescent="0.25">
      <c r="A301" s="557"/>
      <c r="B301" s="560"/>
      <c r="C301" s="265"/>
      <c r="D301" s="88"/>
      <c r="E301" s="88"/>
      <c r="F301" s="88"/>
      <c r="G301" s="88"/>
      <c r="H301" s="262">
        <f t="shared" si="94"/>
        <v>0</v>
      </c>
      <c r="I301" s="265"/>
      <c r="J301" s="88"/>
      <c r="K301" s="88"/>
      <c r="L301" s="88"/>
      <c r="M301" s="88"/>
      <c r="N301" s="262">
        <f t="shared" si="92"/>
        <v>0</v>
      </c>
      <c r="O301" s="267"/>
      <c r="P301" s="88"/>
      <c r="Q301" s="88"/>
      <c r="R301" s="88"/>
      <c r="S301" s="88"/>
      <c r="T301" s="262">
        <f t="shared" si="93"/>
        <v>0</v>
      </c>
    </row>
    <row r="302" spans="1:20" x14ac:dyDescent="0.25">
      <c r="A302" s="557"/>
      <c r="B302" s="560"/>
      <c r="C302" s="265"/>
      <c r="D302" s="88"/>
      <c r="E302" s="88"/>
      <c r="F302" s="88"/>
      <c r="G302" s="88"/>
      <c r="H302" s="262">
        <f t="shared" si="94"/>
        <v>0</v>
      </c>
      <c r="I302" s="265"/>
      <c r="J302" s="88"/>
      <c r="K302" s="88"/>
      <c r="L302" s="88"/>
      <c r="M302" s="88"/>
      <c r="N302" s="262">
        <f t="shared" si="92"/>
        <v>0</v>
      </c>
      <c r="O302" s="267"/>
      <c r="P302" s="88"/>
      <c r="Q302" s="88"/>
      <c r="R302" s="88"/>
      <c r="S302" s="88"/>
      <c r="T302" s="262">
        <f t="shared" si="93"/>
        <v>0</v>
      </c>
    </row>
    <row r="303" spans="1:20" x14ac:dyDescent="0.25">
      <c r="A303" s="557"/>
      <c r="B303" s="560"/>
      <c r="C303" s="265"/>
      <c r="D303" s="88"/>
      <c r="E303" s="88"/>
      <c r="F303" s="88"/>
      <c r="G303" s="88"/>
      <c r="H303" s="262">
        <f>SUM(C303:G303)</f>
        <v>0</v>
      </c>
      <c r="I303" s="265"/>
      <c r="J303" s="88"/>
      <c r="K303" s="88"/>
      <c r="L303" s="88"/>
      <c r="M303" s="88"/>
      <c r="N303" s="262">
        <f t="shared" si="92"/>
        <v>0</v>
      </c>
      <c r="O303" s="267"/>
      <c r="P303" s="88"/>
      <c r="Q303" s="88"/>
      <c r="R303" s="88"/>
      <c r="S303" s="88"/>
      <c r="T303" s="262">
        <f t="shared" si="93"/>
        <v>0</v>
      </c>
    </row>
    <row r="304" spans="1:20" x14ac:dyDescent="0.25">
      <c r="A304" s="557"/>
      <c r="B304" s="560"/>
      <c r="C304" s="269">
        <f t="shared" ref="C304:N304" si="98">SUM(C294:C303)</f>
        <v>0</v>
      </c>
      <c r="D304" s="89">
        <f t="shared" si="98"/>
        <v>0</v>
      </c>
      <c r="E304" s="89">
        <f t="shared" si="98"/>
        <v>0</v>
      </c>
      <c r="F304" s="89">
        <f t="shared" si="98"/>
        <v>0</v>
      </c>
      <c r="G304" s="89">
        <f t="shared" si="98"/>
        <v>2000000000</v>
      </c>
      <c r="H304" s="270">
        <f t="shared" si="98"/>
        <v>2000000000</v>
      </c>
      <c r="I304" s="269">
        <f t="shared" si="98"/>
        <v>0</v>
      </c>
      <c r="J304" s="89">
        <f t="shared" si="98"/>
        <v>0</v>
      </c>
      <c r="K304" s="89">
        <f t="shared" si="98"/>
        <v>0</v>
      </c>
      <c r="L304" s="89">
        <f t="shared" si="98"/>
        <v>0</v>
      </c>
      <c r="M304" s="89">
        <f t="shared" si="98"/>
        <v>0</v>
      </c>
      <c r="N304" s="270">
        <f t="shared" si="98"/>
        <v>0</v>
      </c>
      <c r="O304" s="271">
        <f t="shared" ref="O304:T304" si="99">C304-I304</f>
        <v>0</v>
      </c>
      <c r="P304" s="89">
        <f t="shared" si="99"/>
        <v>0</v>
      </c>
      <c r="Q304" s="89">
        <f t="shared" si="99"/>
        <v>0</v>
      </c>
      <c r="R304" s="89">
        <f t="shared" si="99"/>
        <v>0</v>
      </c>
      <c r="S304" s="89">
        <f t="shared" si="99"/>
        <v>2000000000</v>
      </c>
      <c r="T304" s="270">
        <f t="shared" si="99"/>
        <v>2000000000</v>
      </c>
    </row>
    <row r="305" spans="1:22" ht="20.25" customHeight="1" x14ac:dyDescent="0.25">
      <c r="A305" s="557"/>
      <c r="B305" s="560" t="s">
        <v>185</v>
      </c>
      <c r="C305" s="265"/>
      <c r="D305" s="88"/>
      <c r="E305" s="88"/>
      <c r="F305" s="88"/>
      <c r="G305" s="88"/>
      <c r="H305" s="262">
        <f>SUM(C305:G305)</f>
        <v>0</v>
      </c>
      <c r="I305" s="261"/>
      <c r="J305" s="88"/>
      <c r="K305" s="88"/>
      <c r="L305" s="88"/>
      <c r="M305" s="73">
        <v>1704214846</v>
      </c>
      <c r="N305" s="262">
        <f t="shared" si="92"/>
        <v>1704214846</v>
      </c>
      <c r="O305" s="267"/>
      <c r="P305" s="88"/>
      <c r="Q305" s="88"/>
      <c r="R305" s="88"/>
      <c r="S305" s="88"/>
      <c r="T305" s="262">
        <f t="shared" si="93"/>
        <v>0</v>
      </c>
      <c r="U305" s="264">
        <v>131</v>
      </c>
      <c r="V305" s="256" t="s">
        <v>231</v>
      </c>
    </row>
    <row r="306" spans="1:22" x14ac:dyDescent="0.25">
      <c r="A306" s="557"/>
      <c r="B306" s="560"/>
      <c r="C306" s="265"/>
      <c r="D306" s="88"/>
      <c r="E306" s="88"/>
      <c r="F306" s="88"/>
      <c r="G306" s="88"/>
      <c r="H306" s="262">
        <f>SUM(C306:G306)</f>
        <v>0</v>
      </c>
      <c r="I306" s="265"/>
      <c r="J306" s="88"/>
      <c r="K306" s="88"/>
      <c r="L306" s="160"/>
      <c r="M306" s="73">
        <v>3644184</v>
      </c>
      <c r="N306" s="262">
        <f t="shared" si="92"/>
        <v>3644184</v>
      </c>
      <c r="O306" s="267"/>
      <c r="P306" s="88"/>
      <c r="Q306" s="88"/>
      <c r="R306" s="88"/>
      <c r="S306" s="88"/>
      <c r="T306" s="262">
        <f>SUM(O306:S306)</f>
        <v>0</v>
      </c>
      <c r="U306" s="264">
        <v>138</v>
      </c>
      <c r="V306" s="256" t="s">
        <v>234</v>
      </c>
    </row>
    <row r="307" spans="1:22" x14ac:dyDescent="0.25">
      <c r="A307" s="557"/>
      <c r="B307" s="560"/>
      <c r="C307" s="265"/>
      <c r="D307" s="88"/>
      <c r="E307" s="88"/>
      <c r="F307" s="88"/>
      <c r="G307" s="88"/>
      <c r="H307" s="262">
        <f t="shared" si="94"/>
        <v>0</v>
      </c>
      <c r="I307" s="265"/>
      <c r="J307" s="88"/>
      <c r="K307" s="88"/>
      <c r="L307" s="88"/>
      <c r="M307" s="73">
        <v>10016500</v>
      </c>
      <c r="N307" s="262">
        <f t="shared" si="92"/>
        <v>10016500</v>
      </c>
      <c r="O307" s="267"/>
      <c r="P307" s="88"/>
      <c r="Q307" s="88"/>
      <c r="R307" s="88"/>
      <c r="S307" s="88"/>
      <c r="T307" s="262">
        <f t="shared" si="93"/>
        <v>0</v>
      </c>
      <c r="U307" s="264">
        <v>148</v>
      </c>
      <c r="V307" s="256" t="s">
        <v>232</v>
      </c>
    </row>
    <row r="308" spans="1:22" x14ac:dyDescent="0.25">
      <c r="A308" s="557"/>
      <c r="B308" s="560"/>
      <c r="C308" s="265"/>
      <c r="D308" s="88"/>
      <c r="E308" s="88"/>
      <c r="F308" s="88"/>
      <c r="G308" s="88"/>
      <c r="H308" s="262">
        <f t="shared" si="94"/>
        <v>0</v>
      </c>
      <c r="I308" s="265"/>
      <c r="J308" s="88"/>
      <c r="K308" s="88"/>
      <c r="L308" s="88"/>
      <c r="M308" s="73">
        <v>599056818</v>
      </c>
      <c r="N308" s="262">
        <f t="shared" si="92"/>
        <v>599056818</v>
      </c>
      <c r="O308" s="267"/>
      <c r="P308" s="88"/>
      <c r="Q308" s="88"/>
      <c r="R308" s="88"/>
      <c r="S308" s="88"/>
      <c r="T308" s="262">
        <f t="shared" si="93"/>
        <v>0</v>
      </c>
      <c r="U308" s="264">
        <v>173</v>
      </c>
      <c r="V308" s="256" t="s">
        <v>233</v>
      </c>
    </row>
    <row r="309" spans="1:22" x14ac:dyDescent="0.25">
      <c r="A309" s="557"/>
      <c r="B309" s="560"/>
      <c r="C309" s="265"/>
      <c r="D309" s="88"/>
      <c r="E309" s="88"/>
      <c r="F309" s="88"/>
      <c r="G309" s="88"/>
      <c r="H309" s="262">
        <f t="shared" si="94"/>
        <v>0</v>
      </c>
      <c r="I309" s="265"/>
      <c r="J309" s="88"/>
      <c r="K309" s="88"/>
      <c r="L309" s="88"/>
      <c r="M309" s="73">
        <v>59436000</v>
      </c>
      <c r="N309" s="262">
        <f t="shared" si="92"/>
        <v>59436000</v>
      </c>
      <c r="O309" s="267"/>
      <c r="P309" s="88"/>
      <c r="Q309" s="88"/>
      <c r="R309" s="88"/>
      <c r="S309" s="88"/>
      <c r="T309" s="262">
        <f t="shared" si="93"/>
        <v>0</v>
      </c>
      <c r="U309" s="264">
        <v>198</v>
      </c>
      <c r="V309" s="256" t="s">
        <v>234</v>
      </c>
    </row>
    <row r="310" spans="1:22" x14ac:dyDescent="0.25">
      <c r="A310" s="557"/>
      <c r="B310" s="560"/>
      <c r="C310" s="265"/>
      <c r="D310" s="88"/>
      <c r="E310" s="88"/>
      <c r="F310" s="88"/>
      <c r="G310" s="88"/>
      <c r="H310" s="262">
        <f t="shared" si="94"/>
        <v>0</v>
      </c>
      <c r="I310" s="265"/>
      <c r="J310" s="88"/>
      <c r="K310" s="88"/>
      <c r="L310" s="88"/>
      <c r="M310" s="73">
        <v>39624000</v>
      </c>
      <c r="N310" s="262">
        <f t="shared" si="92"/>
        <v>39624000</v>
      </c>
      <c r="O310" s="267"/>
      <c r="P310" s="88"/>
      <c r="Q310" s="88"/>
      <c r="R310" s="88"/>
      <c r="S310" s="88"/>
      <c r="T310" s="262">
        <f t="shared" si="93"/>
        <v>0</v>
      </c>
      <c r="U310" s="264">
        <v>338</v>
      </c>
      <c r="V310" s="256" t="s">
        <v>232</v>
      </c>
    </row>
    <row r="311" spans="1:22" x14ac:dyDescent="0.25">
      <c r="A311" s="557"/>
      <c r="B311" s="560"/>
      <c r="C311" s="265"/>
      <c r="D311" s="88"/>
      <c r="E311" s="88"/>
      <c r="F311" s="88"/>
      <c r="G311" s="88"/>
      <c r="H311" s="262">
        <f t="shared" si="94"/>
        <v>0</v>
      </c>
      <c r="I311" s="265"/>
      <c r="J311" s="88"/>
      <c r="K311" s="88"/>
      <c r="L311" s="88">
        <f>SUM(M305:M311)</f>
        <v>2435804348</v>
      </c>
      <c r="M311" s="73">
        <v>19812000</v>
      </c>
      <c r="N311" s="262">
        <f t="shared" si="92"/>
        <v>2455616348</v>
      </c>
      <c r="O311" s="267"/>
      <c r="P311" s="88"/>
      <c r="Q311" s="88"/>
      <c r="R311" s="88"/>
      <c r="S311" s="88"/>
      <c r="T311" s="262">
        <f t="shared" si="93"/>
        <v>0</v>
      </c>
      <c r="U311" s="264">
        <v>349</v>
      </c>
      <c r="V311" s="256" t="s">
        <v>306</v>
      </c>
    </row>
    <row r="312" spans="1:22" ht="20.25" x14ac:dyDescent="0.25">
      <c r="A312" s="557"/>
      <c r="B312" s="560"/>
      <c r="C312" s="265"/>
      <c r="D312" s="88"/>
      <c r="E312" s="88"/>
      <c r="F312" s="88"/>
      <c r="G312" s="88"/>
      <c r="H312" s="262">
        <f t="shared" si="94"/>
        <v>0</v>
      </c>
      <c r="I312" s="265"/>
      <c r="J312" s="88"/>
      <c r="K312" s="88"/>
      <c r="L312" s="88"/>
      <c r="M312" s="73">
        <v>-1704214846</v>
      </c>
      <c r="N312" s="262">
        <f t="shared" si="92"/>
        <v>-1704214846</v>
      </c>
      <c r="O312" s="267"/>
      <c r="P312" s="88"/>
      <c r="Q312" s="88"/>
      <c r="R312" s="88"/>
      <c r="S312" s="88"/>
      <c r="T312" s="262">
        <f t="shared" si="93"/>
        <v>0</v>
      </c>
      <c r="U312" s="583" t="s">
        <v>426</v>
      </c>
      <c r="V312" s="584"/>
    </row>
    <row r="313" spans="1:22" ht="20.25" x14ac:dyDescent="0.25">
      <c r="A313" s="557"/>
      <c r="B313" s="560"/>
      <c r="C313" s="265"/>
      <c r="D313" s="88"/>
      <c r="E313" s="88"/>
      <c r="F313" s="88"/>
      <c r="G313" s="88"/>
      <c r="H313" s="262">
        <f t="shared" si="94"/>
        <v>0</v>
      </c>
      <c r="I313" s="265"/>
      <c r="J313" s="88"/>
      <c r="K313" s="88"/>
      <c r="L313" s="88"/>
      <c r="M313" s="73">
        <v>-3644184</v>
      </c>
      <c r="N313" s="262">
        <f t="shared" si="92"/>
        <v>-3644184</v>
      </c>
      <c r="O313" s="267"/>
      <c r="P313" s="88"/>
      <c r="Q313" s="88"/>
      <c r="R313" s="88"/>
      <c r="S313" s="88"/>
      <c r="T313" s="262">
        <f t="shared" si="93"/>
        <v>0</v>
      </c>
      <c r="U313" s="583" t="s">
        <v>426</v>
      </c>
      <c r="V313" s="584"/>
    </row>
    <row r="314" spans="1:22" ht="20.25" x14ac:dyDescent="0.25">
      <c r="A314" s="557"/>
      <c r="B314" s="560"/>
      <c r="C314" s="265"/>
      <c r="D314" s="88"/>
      <c r="E314" s="88"/>
      <c r="F314" s="88"/>
      <c r="G314" s="88"/>
      <c r="H314" s="262">
        <f t="shared" si="94"/>
        <v>0</v>
      </c>
      <c r="I314" s="265"/>
      <c r="J314" s="88"/>
      <c r="K314" s="88"/>
      <c r="L314" s="88"/>
      <c r="M314" s="73">
        <v>-10016500</v>
      </c>
      <c r="N314" s="262">
        <f t="shared" si="92"/>
        <v>-10016500</v>
      </c>
      <c r="O314" s="267"/>
      <c r="P314" s="88"/>
      <c r="Q314" s="88"/>
      <c r="R314" s="88"/>
      <c r="S314" s="88"/>
      <c r="T314" s="262">
        <f t="shared" si="93"/>
        <v>0</v>
      </c>
      <c r="U314" s="583" t="s">
        <v>426</v>
      </c>
      <c r="V314" s="584"/>
    </row>
    <row r="315" spans="1:22" ht="20.25" x14ac:dyDescent="0.25">
      <c r="A315" s="557"/>
      <c r="B315" s="560"/>
      <c r="C315" s="265"/>
      <c r="D315" s="88"/>
      <c r="E315" s="88"/>
      <c r="F315" s="88"/>
      <c r="G315" s="88"/>
      <c r="H315" s="262">
        <f t="shared" si="94"/>
        <v>0</v>
      </c>
      <c r="I315" s="265"/>
      <c r="J315" s="88"/>
      <c r="K315" s="88"/>
      <c r="L315" s="88"/>
      <c r="M315" s="73">
        <v>-599056818</v>
      </c>
      <c r="N315" s="262">
        <f t="shared" si="92"/>
        <v>-599056818</v>
      </c>
      <c r="O315" s="267"/>
      <c r="P315" s="88"/>
      <c r="Q315" s="88"/>
      <c r="R315" s="88"/>
      <c r="S315" s="88"/>
      <c r="T315" s="262">
        <f t="shared" si="93"/>
        <v>0</v>
      </c>
      <c r="U315" s="583" t="s">
        <v>426</v>
      </c>
      <c r="V315" s="584"/>
    </row>
    <row r="316" spans="1:22" ht="20.25" x14ac:dyDescent="0.25">
      <c r="A316" s="557"/>
      <c r="B316" s="560"/>
      <c r="C316" s="265"/>
      <c r="D316" s="88"/>
      <c r="E316" s="88"/>
      <c r="F316" s="88"/>
      <c r="G316" s="88"/>
      <c r="H316" s="262">
        <f t="shared" si="94"/>
        <v>0</v>
      </c>
      <c r="I316" s="265"/>
      <c r="J316" s="88"/>
      <c r="K316" s="88"/>
      <c r="L316" s="88"/>
      <c r="M316" s="73">
        <v>-59436000</v>
      </c>
      <c r="N316" s="262">
        <f t="shared" si="92"/>
        <v>-59436000</v>
      </c>
      <c r="O316" s="267"/>
      <c r="P316" s="88"/>
      <c r="Q316" s="88"/>
      <c r="R316" s="88"/>
      <c r="S316" s="88"/>
      <c r="T316" s="262">
        <f t="shared" si="93"/>
        <v>0</v>
      </c>
      <c r="U316" s="583" t="s">
        <v>426</v>
      </c>
      <c r="V316" s="584"/>
    </row>
    <row r="317" spans="1:22" ht="20.25" x14ac:dyDescent="0.25">
      <c r="A317" s="557"/>
      <c r="B317" s="560"/>
      <c r="C317" s="265"/>
      <c r="D317" s="88"/>
      <c r="E317" s="88"/>
      <c r="F317" s="88"/>
      <c r="G317" s="88"/>
      <c r="H317" s="262">
        <f t="shared" si="94"/>
        <v>0</v>
      </c>
      <c r="I317" s="265"/>
      <c r="J317" s="88"/>
      <c r="K317" s="88"/>
      <c r="L317" s="88"/>
      <c r="M317" s="73">
        <v>-39624000</v>
      </c>
      <c r="N317" s="262">
        <f t="shared" si="92"/>
        <v>-39624000</v>
      </c>
      <c r="O317" s="267"/>
      <c r="P317" s="88"/>
      <c r="Q317" s="88"/>
      <c r="R317" s="88"/>
      <c r="S317" s="88"/>
      <c r="T317" s="262">
        <f t="shared" si="93"/>
        <v>0</v>
      </c>
      <c r="U317" s="583" t="s">
        <v>426</v>
      </c>
      <c r="V317" s="584"/>
    </row>
    <row r="318" spans="1:22" ht="20.25" x14ac:dyDescent="0.25">
      <c r="A318" s="557"/>
      <c r="B318" s="560"/>
      <c r="C318" s="265"/>
      <c r="D318" s="88"/>
      <c r="E318" s="88"/>
      <c r="F318" s="88"/>
      <c r="G318" s="88"/>
      <c r="H318" s="262">
        <f t="shared" si="94"/>
        <v>0</v>
      </c>
      <c r="I318" s="265"/>
      <c r="J318" s="88"/>
      <c r="K318" s="88"/>
      <c r="L318" s="88"/>
      <c r="M318" s="73">
        <v>-19812000</v>
      </c>
      <c r="N318" s="262">
        <f t="shared" si="92"/>
        <v>-19812000</v>
      </c>
      <c r="O318" s="267"/>
      <c r="P318" s="88"/>
      <c r="Q318" s="88"/>
      <c r="R318" s="88"/>
      <c r="S318" s="88"/>
      <c r="T318" s="262">
        <f t="shared" si="93"/>
        <v>0</v>
      </c>
      <c r="U318" s="583" t="s">
        <v>426</v>
      </c>
      <c r="V318" s="584"/>
    </row>
    <row r="319" spans="1:22" ht="20.25" x14ac:dyDescent="0.25">
      <c r="A319" s="557"/>
      <c r="B319" s="560"/>
      <c r="C319" s="265"/>
      <c r="D319" s="88"/>
      <c r="E319" s="88"/>
      <c r="F319" s="88"/>
      <c r="G319" s="88"/>
      <c r="H319" s="262">
        <f t="shared" si="94"/>
        <v>0</v>
      </c>
      <c r="I319" s="265"/>
      <c r="J319" s="88"/>
      <c r="K319" s="88"/>
      <c r="L319" s="88"/>
      <c r="M319" s="88"/>
      <c r="N319" s="262">
        <f t="shared" si="92"/>
        <v>0</v>
      </c>
      <c r="O319" s="267"/>
      <c r="P319" s="88"/>
      <c r="Q319" s="88"/>
      <c r="R319" s="88"/>
      <c r="S319" s="88"/>
      <c r="T319" s="262">
        <f t="shared" si="93"/>
        <v>0</v>
      </c>
      <c r="U319" s="583"/>
      <c r="V319" s="584"/>
    </row>
    <row r="320" spans="1:22" ht="20.25" x14ac:dyDescent="0.25">
      <c r="A320" s="557"/>
      <c r="B320" s="560"/>
      <c r="C320" s="265"/>
      <c r="D320" s="88"/>
      <c r="E320" s="88"/>
      <c r="F320" s="88"/>
      <c r="G320" s="88"/>
      <c r="H320" s="262">
        <f t="shared" si="94"/>
        <v>0</v>
      </c>
      <c r="I320" s="265"/>
      <c r="J320" s="88"/>
      <c r="K320" s="88"/>
      <c r="L320" s="88"/>
      <c r="M320" s="88"/>
      <c r="N320" s="262">
        <f t="shared" si="92"/>
        <v>0</v>
      </c>
      <c r="O320" s="267"/>
      <c r="P320" s="88"/>
      <c r="Q320" s="88"/>
      <c r="R320" s="88"/>
      <c r="S320" s="88"/>
      <c r="T320" s="262">
        <f t="shared" si="93"/>
        <v>0</v>
      </c>
      <c r="U320" s="583"/>
      <c r="V320" s="584"/>
    </row>
    <row r="321" spans="1:22" ht="20.25" x14ac:dyDescent="0.25">
      <c r="A321" s="557"/>
      <c r="B321" s="560"/>
      <c r="C321" s="265"/>
      <c r="D321" s="88"/>
      <c r="E321" s="88"/>
      <c r="F321" s="88"/>
      <c r="G321" s="88"/>
      <c r="H321" s="262">
        <f t="shared" si="94"/>
        <v>0</v>
      </c>
      <c r="I321" s="265"/>
      <c r="J321" s="88"/>
      <c r="K321" s="88"/>
      <c r="L321" s="88"/>
      <c r="M321" s="88"/>
      <c r="N321" s="262">
        <f t="shared" si="92"/>
        <v>0</v>
      </c>
      <c r="O321" s="267"/>
      <c r="P321" s="88"/>
      <c r="Q321" s="88"/>
      <c r="R321" s="88"/>
      <c r="S321" s="88"/>
      <c r="T321" s="262">
        <f t="shared" si="93"/>
        <v>0</v>
      </c>
      <c r="U321" s="583"/>
      <c r="V321" s="584"/>
    </row>
    <row r="322" spans="1:22" ht="20.25" x14ac:dyDescent="0.25">
      <c r="A322" s="557"/>
      <c r="B322" s="560"/>
      <c r="C322" s="265"/>
      <c r="D322" s="88"/>
      <c r="E322" s="88"/>
      <c r="F322" s="88"/>
      <c r="G322" s="88"/>
      <c r="H322" s="262">
        <f t="shared" si="94"/>
        <v>0</v>
      </c>
      <c r="I322" s="265"/>
      <c r="J322" s="88"/>
      <c r="K322" s="88"/>
      <c r="L322" s="88"/>
      <c r="M322" s="88"/>
      <c r="N322" s="262">
        <f t="shared" si="92"/>
        <v>0</v>
      </c>
      <c r="O322" s="267"/>
      <c r="P322" s="88"/>
      <c r="Q322" s="88"/>
      <c r="R322" s="88"/>
      <c r="S322" s="88"/>
      <c r="T322" s="262">
        <f t="shared" si="93"/>
        <v>0</v>
      </c>
      <c r="U322" s="583"/>
      <c r="V322" s="584"/>
    </row>
    <row r="323" spans="1:22" ht="20.25" x14ac:dyDescent="0.25">
      <c r="A323" s="557"/>
      <c r="B323" s="560"/>
      <c r="C323" s="269">
        <f t="shared" ref="C323:M323" si="100">SUM(C305:C322)</f>
        <v>0</v>
      </c>
      <c r="D323" s="89">
        <f t="shared" si="100"/>
        <v>0</v>
      </c>
      <c r="E323" s="89">
        <f t="shared" si="100"/>
        <v>0</v>
      </c>
      <c r="F323" s="89">
        <f t="shared" si="100"/>
        <v>0</v>
      </c>
      <c r="G323" s="89">
        <f t="shared" si="100"/>
        <v>0</v>
      </c>
      <c r="H323" s="270">
        <f t="shared" si="100"/>
        <v>0</v>
      </c>
      <c r="I323" s="269">
        <f t="shared" si="100"/>
        <v>0</v>
      </c>
      <c r="J323" s="89">
        <f t="shared" si="100"/>
        <v>0</v>
      </c>
      <c r="K323" s="89">
        <f t="shared" si="100"/>
        <v>0</v>
      </c>
      <c r="L323" s="89">
        <f t="shared" si="100"/>
        <v>2435804348</v>
      </c>
      <c r="M323" s="89">
        <f t="shared" si="100"/>
        <v>0</v>
      </c>
      <c r="N323" s="270">
        <f>SUM(N294:N322)</f>
        <v>2435804348</v>
      </c>
      <c r="O323" s="271">
        <f t="shared" ref="O323:T323" si="101">C323-I323</f>
        <v>0</v>
      </c>
      <c r="P323" s="89">
        <f t="shared" si="101"/>
        <v>0</v>
      </c>
      <c r="Q323" s="89">
        <f t="shared" si="101"/>
        <v>0</v>
      </c>
      <c r="R323" s="89">
        <f t="shared" si="101"/>
        <v>-2435804348</v>
      </c>
      <c r="S323" s="89">
        <f t="shared" si="101"/>
        <v>0</v>
      </c>
      <c r="T323" s="270">
        <f t="shared" si="101"/>
        <v>-2435804348</v>
      </c>
      <c r="U323" s="583"/>
      <c r="V323" s="584"/>
    </row>
    <row r="324" spans="1:22" ht="20.25" x14ac:dyDescent="0.25">
      <c r="A324" s="557"/>
      <c r="B324" s="318" t="s">
        <v>191</v>
      </c>
      <c r="C324" s="317">
        <f t="shared" ref="C324:T324" si="102">SUM(C323,C304)</f>
        <v>0</v>
      </c>
      <c r="D324" s="90">
        <f t="shared" si="102"/>
        <v>0</v>
      </c>
      <c r="E324" s="90">
        <f t="shared" si="102"/>
        <v>0</v>
      </c>
      <c r="F324" s="90">
        <f t="shared" si="102"/>
        <v>0</v>
      </c>
      <c r="G324" s="90">
        <f t="shared" si="102"/>
        <v>2000000000</v>
      </c>
      <c r="H324" s="318">
        <f t="shared" si="102"/>
        <v>2000000000</v>
      </c>
      <c r="I324" s="317">
        <f t="shared" si="102"/>
        <v>0</v>
      </c>
      <c r="J324" s="90">
        <f t="shared" si="102"/>
        <v>0</v>
      </c>
      <c r="K324" s="90">
        <f t="shared" si="102"/>
        <v>0</v>
      </c>
      <c r="L324" s="90">
        <f t="shared" si="102"/>
        <v>2435804348</v>
      </c>
      <c r="M324" s="90">
        <f t="shared" si="102"/>
        <v>0</v>
      </c>
      <c r="N324" s="318">
        <f t="shared" si="102"/>
        <v>2435804348</v>
      </c>
      <c r="O324" s="272">
        <f t="shared" si="102"/>
        <v>0</v>
      </c>
      <c r="P324" s="90">
        <f t="shared" si="102"/>
        <v>0</v>
      </c>
      <c r="Q324" s="90">
        <f t="shared" si="102"/>
        <v>0</v>
      </c>
      <c r="R324" s="90">
        <f t="shared" si="102"/>
        <v>-2435804348</v>
      </c>
      <c r="S324" s="90">
        <f t="shared" si="102"/>
        <v>2000000000</v>
      </c>
      <c r="T324" s="318">
        <f t="shared" si="102"/>
        <v>-435804348</v>
      </c>
      <c r="U324" s="583"/>
      <c r="V324" s="584"/>
    </row>
    <row r="325" spans="1:22" x14ac:dyDescent="0.25">
      <c r="A325" s="557"/>
      <c r="B325" s="560" t="s">
        <v>186</v>
      </c>
      <c r="C325" s="261"/>
      <c r="D325" s="88">
        <v>3755000000</v>
      </c>
      <c r="E325" s="88">
        <v>1800000000</v>
      </c>
      <c r="F325" s="88"/>
      <c r="G325" s="88"/>
      <c r="H325" s="262">
        <f t="shared" si="94"/>
        <v>5555000000</v>
      </c>
      <c r="I325" s="261"/>
      <c r="J325" s="88"/>
      <c r="K325" s="88">
        <v>1800000000</v>
      </c>
      <c r="L325" s="88"/>
      <c r="M325" s="88"/>
      <c r="N325" s="262">
        <f t="shared" si="92"/>
        <v>1800000000</v>
      </c>
      <c r="O325" s="267"/>
      <c r="P325" s="88"/>
      <c r="Q325" s="88"/>
      <c r="R325" s="88"/>
      <c r="S325" s="88"/>
      <c r="T325" s="262">
        <f t="shared" si="93"/>
        <v>0</v>
      </c>
      <c r="U325" s="264">
        <v>422</v>
      </c>
      <c r="V325" s="256" t="s">
        <v>331</v>
      </c>
    </row>
    <row r="326" spans="1:22" x14ac:dyDescent="0.25">
      <c r="A326" s="557"/>
      <c r="B326" s="560"/>
      <c r="C326" s="265"/>
      <c r="D326" s="88"/>
      <c r="E326" s="88"/>
      <c r="F326" s="88"/>
      <c r="G326" s="88"/>
      <c r="H326" s="262">
        <f t="shared" si="94"/>
        <v>0</v>
      </c>
      <c r="I326" s="265"/>
      <c r="J326" s="88"/>
      <c r="K326" s="88"/>
      <c r="L326" s="88"/>
      <c r="M326" s="88"/>
      <c r="N326" s="262">
        <f t="shared" si="92"/>
        <v>0</v>
      </c>
      <c r="O326" s="267"/>
      <c r="P326" s="88"/>
      <c r="Q326" s="88"/>
      <c r="R326" s="88"/>
      <c r="S326" s="88"/>
      <c r="T326" s="262">
        <f t="shared" si="93"/>
        <v>0</v>
      </c>
    </row>
    <row r="327" spans="1:22" x14ac:dyDescent="0.25">
      <c r="A327" s="557"/>
      <c r="B327" s="560"/>
      <c r="C327" s="265"/>
      <c r="D327" s="88"/>
      <c r="E327" s="88"/>
      <c r="F327" s="88"/>
      <c r="G327" s="88"/>
      <c r="H327" s="262">
        <f t="shared" si="94"/>
        <v>0</v>
      </c>
      <c r="I327" s="265"/>
      <c r="J327" s="88"/>
      <c r="K327" s="88"/>
      <c r="L327" s="88"/>
      <c r="M327" s="88"/>
      <c r="N327" s="262">
        <f t="shared" si="92"/>
        <v>0</v>
      </c>
      <c r="O327" s="267"/>
      <c r="P327" s="88"/>
      <c r="Q327" s="88"/>
      <c r="R327" s="88"/>
      <c r="S327" s="88"/>
      <c r="T327" s="262">
        <f t="shared" si="93"/>
        <v>0</v>
      </c>
    </row>
    <row r="328" spans="1:22" x14ac:dyDescent="0.25">
      <c r="A328" s="557"/>
      <c r="B328" s="560"/>
      <c r="C328" s="265"/>
      <c r="D328" s="88"/>
      <c r="E328" s="88"/>
      <c r="F328" s="88"/>
      <c r="G328" s="88"/>
      <c r="H328" s="262">
        <f t="shared" si="94"/>
        <v>0</v>
      </c>
      <c r="I328" s="265"/>
      <c r="J328" s="88"/>
      <c r="K328" s="88"/>
      <c r="L328" s="88"/>
      <c r="M328" s="88"/>
      <c r="N328" s="262">
        <f t="shared" si="92"/>
        <v>0</v>
      </c>
      <c r="O328" s="267"/>
      <c r="P328" s="88"/>
      <c r="Q328" s="88"/>
      <c r="R328" s="88"/>
      <c r="S328" s="88"/>
      <c r="T328" s="262">
        <f t="shared" si="93"/>
        <v>0</v>
      </c>
    </row>
    <row r="329" spans="1:22" x14ac:dyDescent="0.25">
      <c r="A329" s="557"/>
      <c r="B329" s="560"/>
      <c r="C329" s="265"/>
      <c r="D329" s="88"/>
      <c r="E329" s="88"/>
      <c r="F329" s="88"/>
      <c r="G329" s="88"/>
      <c r="H329" s="262">
        <f t="shared" si="94"/>
        <v>0</v>
      </c>
      <c r="I329" s="265"/>
      <c r="J329" s="88"/>
      <c r="K329" s="88"/>
      <c r="L329" s="88"/>
      <c r="M329" s="88"/>
      <c r="N329" s="262">
        <f t="shared" si="92"/>
        <v>0</v>
      </c>
      <c r="O329" s="267"/>
      <c r="P329" s="88"/>
      <c r="Q329" s="88"/>
      <c r="R329" s="88"/>
      <c r="S329" s="88"/>
      <c r="T329" s="262">
        <f t="shared" si="93"/>
        <v>0</v>
      </c>
    </row>
    <row r="330" spans="1:22" x14ac:dyDescent="0.25">
      <c r="A330" s="557"/>
      <c r="B330" s="560"/>
      <c r="C330" s="265"/>
      <c r="D330" s="88"/>
      <c r="E330" s="88"/>
      <c r="F330" s="88"/>
      <c r="G330" s="88"/>
      <c r="H330" s="262">
        <f t="shared" si="94"/>
        <v>0</v>
      </c>
      <c r="I330" s="265"/>
      <c r="J330" s="88"/>
      <c r="K330" s="88"/>
      <c r="L330" s="88"/>
      <c r="M330" s="88"/>
      <c r="N330" s="262">
        <f t="shared" si="92"/>
        <v>0</v>
      </c>
      <c r="O330" s="267"/>
      <c r="P330" s="88"/>
      <c r="Q330" s="88"/>
      <c r="R330" s="88"/>
      <c r="S330" s="88"/>
      <c r="T330" s="262">
        <f t="shared" si="93"/>
        <v>0</v>
      </c>
    </row>
    <row r="331" spans="1:22" x14ac:dyDescent="0.25">
      <c r="A331" s="557"/>
      <c r="B331" s="560"/>
      <c r="C331" s="265"/>
      <c r="D331" s="88"/>
      <c r="E331" s="88"/>
      <c r="F331" s="88"/>
      <c r="G331" s="88"/>
      <c r="H331" s="262">
        <f t="shared" si="94"/>
        <v>0</v>
      </c>
      <c r="I331" s="265"/>
      <c r="J331" s="88"/>
      <c r="K331" s="88"/>
      <c r="L331" s="88"/>
      <c r="M331" s="88"/>
      <c r="N331" s="262">
        <f t="shared" si="92"/>
        <v>0</v>
      </c>
      <c r="O331" s="267"/>
      <c r="P331" s="88"/>
      <c r="Q331" s="88"/>
      <c r="R331" s="88"/>
      <c r="S331" s="88"/>
      <c r="T331" s="262">
        <f t="shared" si="93"/>
        <v>0</v>
      </c>
    </row>
    <row r="332" spans="1:22" x14ac:dyDescent="0.25">
      <c r="A332" s="557"/>
      <c r="B332" s="560"/>
      <c r="C332" s="265"/>
      <c r="D332" s="88"/>
      <c r="E332" s="88"/>
      <c r="F332" s="88"/>
      <c r="G332" s="88"/>
      <c r="H332" s="262">
        <f t="shared" si="94"/>
        <v>0</v>
      </c>
      <c r="I332" s="265"/>
      <c r="J332" s="88"/>
      <c r="K332" s="88"/>
      <c r="L332" s="88"/>
      <c r="M332" s="88"/>
      <c r="N332" s="262">
        <f t="shared" si="92"/>
        <v>0</v>
      </c>
      <c r="O332" s="267"/>
      <c r="P332" s="88"/>
      <c r="Q332" s="88"/>
      <c r="R332" s="88"/>
      <c r="S332" s="88"/>
      <c r="T332" s="262">
        <f t="shared" si="93"/>
        <v>0</v>
      </c>
    </row>
    <row r="333" spans="1:22" x14ac:dyDescent="0.25">
      <c r="A333" s="557"/>
      <c r="B333" s="560"/>
      <c r="C333" s="265"/>
      <c r="D333" s="88"/>
      <c r="E333" s="88"/>
      <c r="F333" s="88"/>
      <c r="G333" s="88"/>
      <c r="H333" s="262">
        <f t="shared" si="94"/>
        <v>0</v>
      </c>
      <c r="I333" s="265"/>
      <c r="J333" s="88"/>
      <c r="K333" s="88"/>
      <c r="L333" s="88"/>
      <c r="M333" s="88"/>
      <c r="N333" s="262">
        <f t="shared" si="92"/>
        <v>0</v>
      </c>
      <c r="O333" s="267"/>
      <c r="P333" s="88"/>
      <c r="Q333" s="88"/>
      <c r="R333" s="88"/>
      <c r="S333" s="88"/>
      <c r="T333" s="262">
        <f t="shared" si="93"/>
        <v>0</v>
      </c>
    </row>
    <row r="334" spans="1:22" x14ac:dyDescent="0.25">
      <c r="A334" s="557"/>
      <c r="B334" s="560"/>
      <c r="C334" s="265"/>
      <c r="D334" s="88"/>
      <c r="E334" s="88"/>
      <c r="F334" s="88"/>
      <c r="G334" s="88"/>
      <c r="H334" s="262">
        <f t="shared" si="94"/>
        <v>0</v>
      </c>
      <c r="I334" s="265"/>
      <c r="J334" s="88"/>
      <c r="K334" s="88"/>
      <c r="L334" s="88"/>
      <c r="M334" s="88"/>
      <c r="N334" s="262">
        <f t="shared" si="92"/>
        <v>0</v>
      </c>
      <c r="O334" s="267"/>
      <c r="P334" s="88"/>
      <c r="Q334" s="88"/>
      <c r="R334" s="88"/>
      <c r="S334" s="88"/>
      <c r="T334" s="262">
        <f t="shared" si="93"/>
        <v>0</v>
      </c>
    </row>
    <row r="335" spans="1:22" x14ac:dyDescent="0.25">
      <c r="A335" s="558"/>
      <c r="B335" s="560"/>
      <c r="C335" s="269">
        <f t="shared" ref="C335:N335" si="103">SUM(C325:C334)</f>
        <v>0</v>
      </c>
      <c r="D335" s="89">
        <f t="shared" si="103"/>
        <v>3755000000</v>
      </c>
      <c r="E335" s="89">
        <f t="shared" si="103"/>
        <v>1800000000</v>
      </c>
      <c r="F335" s="89">
        <f t="shared" si="103"/>
        <v>0</v>
      </c>
      <c r="G335" s="89">
        <f t="shared" si="103"/>
        <v>0</v>
      </c>
      <c r="H335" s="270">
        <f t="shared" si="103"/>
        <v>5555000000</v>
      </c>
      <c r="I335" s="269">
        <f t="shared" si="103"/>
        <v>0</v>
      </c>
      <c r="J335" s="89">
        <f t="shared" si="103"/>
        <v>0</v>
      </c>
      <c r="K335" s="89">
        <f t="shared" si="103"/>
        <v>1800000000</v>
      </c>
      <c r="L335" s="89">
        <f t="shared" si="103"/>
        <v>0</v>
      </c>
      <c r="M335" s="89">
        <f t="shared" si="103"/>
        <v>0</v>
      </c>
      <c r="N335" s="270">
        <f t="shared" si="103"/>
        <v>1800000000</v>
      </c>
      <c r="O335" s="271">
        <f t="shared" ref="O335:T335" si="104">C335-I335</f>
        <v>0</v>
      </c>
      <c r="P335" s="89">
        <f t="shared" si="104"/>
        <v>3755000000</v>
      </c>
      <c r="Q335" s="89">
        <f t="shared" si="104"/>
        <v>0</v>
      </c>
      <c r="R335" s="89">
        <f t="shared" si="104"/>
        <v>0</v>
      </c>
      <c r="S335" s="89">
        <f t="shared" si="104"/>
        <v>0</v>
      </c>
      <c r="T335" s="270">
        <f t="shared" si="104"/>
        <v>3755000000</v>
      </c>
    </row>
    <row r="336" spans="1:22" ht="21" customHeight="1" x14ac:dyDescent="0.25">
      <c r="A336" s="547" t="s">
        <v>297</v>
      </c>
      <c r="B336" s="548"/>
      <c r="C336" s="317">
        <f t="shared" ref="C336:T336" si="105">SUM(C335,C324,C293)</f>
        <v>96276000000</v>
      </c>
      <c r="D336" s="90">
        <f t="shared" si="105"/>
        <v>41700000000</v>
      </c>
      <c r="E336" s="90">
        <f t="shared" si="105"/>
        <v>1800000000</v>
      </c>
      <c r="F336" s="90">
        <f t="shared" si="105"/>
        <v>18528000000</v>
      </c>
      <c r="G336" s="90">
        <f t="shared" si="105"/>
        <v>2000000000</v>
      </c>
      <c r="H336" s="318">
        <f t="shared" si="105"/>
        <v>160304000000</v>
      </c>
      <c r="I336" s="317">
        <f t="shared" si="105"/>
        <v>96275828368</v>
      </c>
      <c r="J336" s="90">
        <f t="shared" si="105"/>
        <v>37944031401</v>
      </c>
      <c r="K336" s="90">
        <f t="shared" si="105"/>
        <v>1800000000</v>
      </c>
      <c r="L336" s="90">
        <f t="shared" si="105"/>
        <v>20951781429</v>
      </c>
      <c r="M336" s="90">
        <f t="shared" si="105"/>
        <v>0</v>
      </c>
      <c r="N336" s="318">
        <f t="shared" si="105"/>
        <v>156971641198</v>
      </c>
      <c r="O336" s="272">
        <f t="shared" si="105"/>
        <v>171632</v>
      </c>
      <c r="P336" s="90">
        <f t="shared" si="105"/>
        <v>3755968599</v>
      </c>
      <c r="Q336" s="90">
        <f t="shared" si="105"/>
        <v>0</v>
      </c>
      <c r="R336" s="90">
        <f t="shared" si="105"/>
        <v>-2423781429</v>
      </c>
      <c r="S336" s="90">
        <f t="shared" si="105"/>
        <v>2000000000</v>
      </c>
      <c r="T336" s="318">
        <f t="shared" si="105"/>
        <v>3332358802</v>
      </c>
    </row>
    <row r="337" spans="1:22" ht="41.25" thickBot="1" x14ac:dyDescent="0.3">
      <c r="A337" s="575" t="s">
        <v>298</v>
      </c>
      <c r="B337" s="576"/>
      <c r="C337" s="277">
        <f t="shared" ref="C337:T337" si="106">SUM(C336,C259)</f>
        <v>627095000000</v>
      </c>
      <c r="D337" s="278">
        <f t="shared" si="106"/>
        <v>259006000000</v>
      </c>
      <c r="E337" s="278">
        <f t="shared" si="106"/>
        <v>4000000000</v>
      </c>
      <c r="F337" s="278">
        <f t="shared" si="106"/>
        <v>304537000000</v>
      </c>
      <c r="G337" s="278">
        <f t="shared" si="106"/>
        <v>33588000000</v>
      </c>
      <c r="H337" s="279">
        <f t="shared" si="106"/>
        <v>1228226000000</v>
      </c>
      <c r="I337" s="277">
        <f t="shared" si="106"/>
        <v>513079228921</v>
      </c>
      <c r="J337" s="278">
        <f t="shared" si="106"/>
        <v>243936031658</v>
      </c>
      <c r="K337" s="278">
        <f t="shared" si="106"/>
        <v>4000000000</v>
      </c>
      <c r="L337" s="278">
        <f t="shared" si="106"/>
        <v>285106175241</v>
      </c>
      <c r="M337" s="278">
        <f t="shared" si="106"/>
        <v>25558231602</v>
      </c>
      <c r="N337" s="279">
        <f t="shared" si="106"/>
        <v>1071679667422</v>
      </c>
      <c r="O337" s="280">
        <f t="shared" si="106"/>
        <v>114015771079</v>
      </c>
      <c r="P337" s="278">
        <f t="shared" si="106"/>
        <v>15069968342</v>
      </c>
      <c r="Q337" s="278">
        <f t="shared" si="106"/>
        <v>0</v>
      </c>
      <c r="R337" s="278">
        <f t="shared" si="106"/>
        <v>19430824759</v>
      </c>
      <c r="S337" s="278">
        <f t="shared" si="106"/>
        <v>8029768398</v>
      </c>
      <c r="T337" s="279">
        <f t="shared" si="106"/>
        <v>156546332578</v>
      </c>
    </row>
    <row r="339" spans="1:22" x14ac:dyDescent="0.25">
      <c r="A339" s="577" t="s">
        <v>8</v>
      </c>
      <c r="B339" s="577"/>
      <c r="C339" s="577"/>
      <c r="D339" s="577"/>
      <c r="E339" s="577"/>
      <c r="F339" s="577"/>
      <c r="G339" s="577"/>
      <c r="H339" s="577"/>
      <c r="I339" s="577"/>
      <c r="J339" s="577"/>
      <c r="K339" s="577"/>
      <c r="L339" s="577"/>
      <c r="M339" s="577"/>
      <c r="N339" s="577"/>
      <c r="O339" s="577"/>
      <c r="P339" s="577"/>
      <c r="Q339" s="577"/>
      <c r="R339" s="577"/>
      <c r="S339" s="577"/>
      <c r="T339" s="577"/>
    </row>
    <row r="340" spans="1:22" x14ac:dyDescent="0.25">
      <c r="A340" s="578" t="s">
        <v>5</v>
      </c>
      <c r="B340" s="579"/>
      <c r="C340" s="577" t="s">
        <v>200</v>
      </c>
      <c r="D340" s="577"/>
      <c r="E340" s="577"/>
      <c r="F340" s="577"/>
      <c r="G340" s="577"/>
      <c r="H340" s="577"/>
      <c r="I340" s="577" t="s">
        <v>199</v>
      </c>
      <c r="J340" s="577"/>
      <c r="K340" s="577"/>
      <c r="L340" s="577"/>
      <c r="M340" s="577"/>
      <c r="N340" s="577"/>
      <c r="O340" s="577" t="s">
        <v>178</v>
      </c>
      <c r="P340" s="577"/>
      <c r="Q340" s="577"/>
      <c r="R340" s="577"/>
      <c r="S340" s="577"/>
      <c r="T340" s="577"/>
    </row>
    <row r="341" spans="1:22" x14ac:dyDescent="0.25">
      <c r="A341" s="562"/>
      <c r="B341" s="580"/>
      <c r="C341" s="321" t="s">
        <v>9</v>
      </c>
      <c r="D341" s="321" t="s">
        <v>10</v>
      </c>
      <c r="E341" s="321" t="s">
        <v>11</v>
      </c>
      <c r="F341" s="321" t="s">
        <v>12</v>
      </c>
      <c r="G341" s="321" t="s">
        <v>180</v>
      </c>
      <c r="H341" s="321" t="s">
        <v>0</v>
      </c>
      <c r="I341" s="321" t="s">
        <v>9</v>
      </c>
      <c r="J341" s="321" t="s">
        <v>10</v>
      </c>
      <c r="K341" s="321" t="s">
        <v>11</v>
      </c>
      <c r="L341" s="321" t="s">
        <v>12</v>
      </c>
      <c r="M341" s="321" t="s">
        <v>180</v>
      </c>
      <c r="N341" s="321" t="s">
        <v>0</v>
      </c>
      <c r="O341" s="321" t="s">
        <v>9</v>
      </c>
      <c r="P341" s="321" t="s">
        <v>10</v>
      </c>
      <c r="Q341" s="321" t="s">
        <v>11</v>
      </c>
      <c r="R341" s="321" t="s">
        <v>12</v>
      </c>
      <c r="S341" s="321" t="s">
        <v>180</v>
      </c>
      <c r="T341" s="321" t="s">
        <v>0</v>
      </c>
    </row>
    <row r="342" spans="1:22" ht="20.25" customHeight="1" x14ac:dyDescent="0.25">
      <c r="A342" s="553" t="s">
        <v>183</v>
      </c>
      <c r="B342" s="556" t="s">
        <v>187</v>
      </c>
      <c r="C342" s="92">
        <v>184403000000</v>
      </c>
      <c r="D342" s="88"/>
      <c r="E342" s="88"/>
      <c r="F342" s="88">
        <v>36592000000</v>
      </c>
      <c r="G342" s="88"/>
      <c r="H342" s="88">
        <f>SUM(C342:G342)</f>
        <v>220995000000</v>
      </c>
      <c r="I342" s="92">
        <v>240477968137</v>
      </c>
      <c r="J342" s="88"/>
      <c r="K342" s="88"/>
      <c r="L342" s="88">
        <v>46766957842</v>
      </c>
      <c r="M342" s="88"/>
      <c r="N342" s="88">
        <f>SUM(I342:M342)</f>
        <v>287244925979</v>
      </c>
      <c r="O342" s="88"/>
      <c r="P342" s="88"/>
      <c r="Q342" s="88"/>
      <c r="R342" s="88"/>
      <c r="S342" s="88"/>
      <c r="T342" s="88">
        <f>SUM(P342:S342)</f>
        <v>0</v>
      </c>
      <c r="U342" s="264">
        <v>134</v>
      </c>
      <c r="V342" s="256" t="s">
        <v>230</v>
      </c>
    </row>
    <row r="343" spans="1:22" x14ac:dyDescent="0.25">
      <c r="A343" s="554"/>
      <c r="B343" s="556"/>
      <c r="C343" s="88"/>
      <c r="D343" s="88"/>
      <c r="E343" s="88"/>
      <c r="F343" s="88"/>
      <c r="G343" s="88"/>
      <c r="H343" s="88">
        <f t="shared" ref="H343:H406" si="107">SUM(C343:G343)</f>
        <v>0</v>
      </c>
      <c r="I343" s="88"/>
      <c r="J343" s="88"/>
      <c r="K343" s="88"/>
      <c r="L343" s="88"/>
      <c r="M343" s="88"/>
      <c r="N343" s="88">
        <f t="shared" ref="N343:N406" si="108">SUM(I343:M343)</f>
        <v>0</v>
      </c>
      <c r="O343" s="88"/>
      <c r="P343" s="88"/>
      <c r="Q343" s="88"/>
      <c r="R343" s="88"/>
      <c r="S343" s="88"/>
      <c r="T343" s="88">
        <f t="shared" ref="T343:T351" si="109">SUM(P343:S343)</f>
        <v>0</v>
      </c>
    </row>
    <row r="344" spans="1:22" x14ac:dyDescent="0.25">
      <c r="A344" s="554"/>
      <c r="B344" s="556"/>
      <c r="C344" s="88"/>
      <c r="D344" s="88"/>
      <c r="E344" s="88"/>
      <c r="F344" s="88"/>
      <c r="G344" s="88"/>
      <c r="H344" s="88">
        <f t="shared" si="107"/>
        <v>0</v>
      </c>
      <c r="I344" s="88"/>
      <c r="J344" s="88"/>
      <c r="K344" s="88"/>
      <c r="L344" s="88"/>
      <c r="M344" s="88"/>
      <c r="N344" s="88">
        <f t="shared" si="108"/>
        <v>0</v>
      </c>
      <c r="O344" s="88"/>
      <c r="P344" s="88"/>
      <c r="Q344" s="88"/>
      <c r="R344" s="88"/>
      <c r="S344" s="88"/>
      <c r="T344" s="88">
        <f t="shared" si="109"/>
        <v>0</v>
      </c>
    </row>
    <row r="345" spans="1:22" x14ac:dyDescent="0.25">
      <c r="A345" s="554"/>
      <c r="B345" s="556"/>
      <c r="C345" s="88"/>
      <c r="D345" s="88"/>
      <c r="E345" s="88"/>
      <c r="F345" s="88"/>
      <c r="G345" s="88"/>
      <c r="H345" s="88">
        <f t="shared" si="107"/>
        <v>0</v>
      </c>
      <c r="I345" s="88"/>
      <c r="J345" s="88"/>
      <c r="K345" s="88"/>
      <c r="L345" s="88"/>
      <c r="M345" s="88"/>
      <c r="N345" s="88">
        <f t="shared" si="108"/>
        <v>0</v>
      </c>
      <c r="O345" s="88"/>
      <c r="P345" s="88"/>
      <c r="Q345" s="88"/>
      <c r="R345" s="88"/>
      <c r="S345" s="88"/>
      <c r="T345" s="88">
        <f t="shared" si="109"/>
        <v>0</v>
      </c>
    </row>
    <row r="346" spans="1:22" x14ac:dyDescent="0.25">
      <c r="A346" s="554"/>
      <c r="B346" s="556"/>
      <c r="C346" s="88"/>
      <c r="D346" s="88"/>
      <c r="E346" s="88"/>
      <c r="F346" s="88"/>
      <c r="G346" s="88"/>
      <c r="H346" s="88">
        <f t="shared" si="107"/>
        <v>0</v>
      </c>
      <c r="I346" s="88"/>
      <c r="J346" s="88"/>
      <c r="K346" s="88"/>
      <c r="L346" s="88"/>
      <c r="M346" s="88"/>
      <c r="N346" s="88">
        <f t="shared" si="108"/>
        <v>0</v>
      </c>
      <c r="O346" s="88"/>
      <c r="P346" s="88"/>
      <c r="Q346" s="88"/>
      <c r="R346" s="88"/>
      <c r="S346" s="88"/>
      <c r="T346" s="88">
        <f t="shared" si="109"/>
        <v>0</v>
      </c>
    </row>
    <row r="347" spans="1:22" x14ac:dyDescent="0.25">
      <c r="A347" s="554"/>
      <c r="B347" s="556"/>
      <c r="C347" s="88"/>
      <c r="D347" s="88"/>
      <c r="E347" s="88"/>
      <c r="F347" s="88"/>
      <c r="G347" s="88"/>
      <c r="H347" s="88">
        <f t="shared" si="107"/>
        <v>0</v>
      </c>
      <c r="I347" s="88"/>
      <c r="J347" s="88"/>
      <c r="K347" s="88"/>
      <c r="L347" s="88"/>
      <c r="M347" s="88"/>
      <c r="N347" s="88">
        <f t="shared" si="108"/>
        <v>0</v>
      </c>
      <c r="O347" s="88"/>
      <c r="P347" s="88"/>
      <c r="Q347" s="88"/>
      <c r="R347" s="88"/>
      <c r="S347" s="88"/>
      <c r="T347" s="88">
        <f t="shared" si="109"/>
        <v>0</v>
      </c>
    </row>
    <row r="348" spans="1:22" x14ac:dyDescent="0.25">
      <c r="A348" s="554"/>
      <c r="B348" s="556"/>
      <c r="C348" s="88"/>
      <c r="D348" s="88"/>
      <c r="E348" s="88"/>
      <c r="F348" s="88"/>
      <c r="G348" s="88"/>
      <c r="H348" s="88">
        <f t="shared" si="107"/>
        <v>0</v>
      </c>
      <c r="I348" s="88"/>
      <c r="J348" s="88"/>
      <c r="K348" s="88"/>
      <c r="L348" s="88"/>
      <c r="M348" s="88"/>
      <c r="N348" s="88">
        <f t="shared" si="108"/>
        <v>0</v>
      </c>
      <c r="O348" s="88"/>
      <c r="P348" s="88"/>
      <c r="Q348" s="88"/>
      <c r="R348" s="88"/>
      <c r="S348" s="88"/>
      <c r="T348" s="88">
        <f t="shared" si="109"/>
        <v>0</v>
      </c>
    </row>
    <row r="349" spans="1:22" x14ac:dyDescent="0.25">
      <c r="A349" s="554"/>
      <c r="B349" s="556"/>
      <c r="C349" s="88"/>
      <c r="D349" s="88"/>
      <c r="E349" s="88"/>
      <c r="F349" s="88"/>
      <c r="G349" s="88"/>
      <c r="H349" s="88">
        <f t="shared" si="107"/>
        <v>0</v>
      </c>
      <c r="I349" s="88"/>
      <c r="J349" s="88"/>
      <c r="K349" s="88"/>
      <c r="L349" s="88"/>
      <c r="M349" s="88"/>
      <c r="N349" s="88">
        <f t="shared" si="108"/>
        <v>0</v>
      </c>
      <c r="O349" s="88"/>
      <c r="P349" s="88"/>
      <c r="Q349" s="88"/>
      <c r="R349" s="88"/>
      <c r="S349" s="88"/>
      <c r="T349" s="88">
        <f t="shared" si="109"/>
        <v>0</v>
      </c>
    </row>
    <row r="350" spans="1:22" x14ac:dyDescent="0.25">
      <c r="A350" s="554"/>
      <c r="B350" s="556"/>
      <c r="C350" s="88"/>
      <c r="D350" s="88"/>
      <c r="E350" s="88"/>
      <c r="F350" s="88"/>
      <c r="G350" s="88"/>
      <c r="H350" s="88">
        <f t="shared" si="107"/>
        <v>0</v>
      </c>
      <c r="I350" s="88"/>
      <c r="J350" s="88"/>
      <c r="K350" s="88"/>
      <c r="L350" s="88"/>
      <c r="M350" s="88"/>
      <c r="N350" s="88">
        <f t="shared" si="108"/>
        <v>0</v>
      </c>
      <c r="O350" s="88"/>
      <c r="P350" s="88"/>
      <c r="Q350" s="88"/>
      <c r="R350" s="88"/>
      <c r="S350" s="88"/>
      <c r="T350" s="88">
        <f t="shared" si="109"/>
        <v>0</v>
      </c>
    </row>
    <row r="351" spans="1:22" x14ac:dyDescent="0.25">
      <c r="A351" s="554"/>
      <c r="B351" s="556"/>
      <c r="C351" s="88"/>
      <c r="D351" s="88"/>
      <c r="E351" s="88"/>
      <c r="F351" s="88"/>
      <c r="G351" s="88"/>
      <c r="H351" s="88">
        <f t="shared" si="107"/>
        <v>0</v>
      </c>
      <c r="I351" s="88"/>
      <c r="J351" s="88"/>
      <c r="K351" s="88"/>
      <c r="L351" s="88"/>
      <c r="M351" s="88"/>
      <c r="N351" s="88">
        <f t="shared" si="108"/>
        <v>0</v>
      </c>
      <c r="O351" s="88"/>
      <c r="P351" s="88"/>
      <c r="Q351" s="88"/>
      <c r="R351" s="88"/>
      <c r="S351" s="88"/>
      <c r="T351" s="88">
        <f t="shared" si="109"/>
        <v>0</v>
      </c>
    </row>
    <row r="352" spans="1:22" x14ac:dyDescent="0.25">
      <c r="A352" s="554"/>
      <c r="B352" s="556"/>
      <c r="C352" s="89">
        <f t="shared" ref="C352:N352" si="110">SUM(C342:C351)</f>
        <v>184403000000</v>
      </c>
      <c r="D352" s="89">
        <f t="shared" si="110"/>
        <v>0</v>
      </c>
      <c r="E352" s="89">
        <f t="shared" si="110"/>
        <v>0</v>
      </c>
      <c r="F352" s="89">
        <f t="shared" si="110"/>
        <v>36592000000</v>
      </c>
      <c r="G352" s="89">
        <f t="shared" si="110"/>
        <v>0</v>
      </c>
      <c r="H352" s="89">
        <f t="shared" si="110"/>
        <v>220995000000</v>
      </c>
      <c r="I352" s="89">
        <f t="shared" si="110"/>
        <v>240477968137</v>
      </c>
      <c r="J352" s="89">
        <f t="shared" si="110"/>
        <v>0</v>
      </c>
      <c r="K352" s="89">
        <f t="shared" si="110"/>
        <v>0</v>
      </c>
      <c r="L352" s="89">
        <f t="shared" si="110"/>
        <v>46766957842</v>
      </c>
      <c r="M352" s="89">
        <f t="shared" si="110"/>
        <v>0</v>
      </c>
      <c r="N352" s="89">
        <f t="shared" si="110"/>
        <v>287244925979</v>
      </c>
      <c r="O352" s="89">
        <f t="shared" ref="O352:T352" si="111">C352-I352</f>
        <v>-56074968137</v>
      </c>
      <c r="P352" s="89">
        <f t="shared" si="111"/>
        <v>0</v>
      </c>
      <c r="Q352" s="89">
        <f t="shared" si="111"/>
        <v>0</v>
      </c>
      <c r="R352" s="89">
        <f t="shared" si="111"/>
        <v>-10174957842</v>
      </c>
      <c r="S352" s="89">
        <f t="shared" si="111"/>
        <v>0</v>
      </c>
      <c r="T352" s="89">
        <f t="shared" si="111"/>
        <v>-66249925979</v>
      </c>
    </row>
    <row r="353" spans="1:22" ht="20.25" customHeight="1" x14ac:dyDescent="0.25">
      <c r="A353" s="554"/>
      <c r="B353" s="556" t="s">
        <v>188</v>
      </c>
      <c r="D353" s="88">
        <v>75770000000</v>
      </c>
      <c r="E353" s="88"/>
      <c r="F353" s="88"/>
      <c r="G353" s="88"/>
      <c r="H353" s="88">
        <f t="shared" si="107"/>
        <v>75770000000</v>
      </c>
      <c r="J353" s="88">
        <v>98227491427</v>
      </c>
      <c r="K353" s="88"/>
      <c r="L353" s="88"/>
      <c r="M353" s="88"/>
      <c r="N353" s="88">
        <f t="shared" si="108"/>
        <v>98227491427</v>
      </c>
      <c r="O353" s="88"/>
      <c r="P353" s="88"/>
      <c r="Q353" s="88"/>
      <c r="R353" s="88"/>
      <c r="S353" s="88"/>
      <c r="T353" s="88">
        <f>SUM(P353:S353)</f>
        <v>0</v>
      </c>
      <c r="U353" s="264">
        <v>145</v>
      </c>
      <c r="V353" s="256" t="s">
        <v>230</v>
      </c>
    </row>
    <row r="354" spans="1:22" x14ac:dyDescent="0.25">
      <c r="A354" s="554"/>
      <c r="B354" s="556"/>
      <c r="C354" s="88"/>
      <c r="D354" s="88"/>
      <c r="E354" s="88"/>
      <c r="F354" s="88"/>
      <c r="G354" s="88"/>
      <c r="H354" s="88">
        <f t="shared" si="107"/>
        <v>0</v>
      </c>
      <c r="I354" s="88"/>
      <c r="J354" s="88"/>
      <c r="K354" s="88"/>
      <c r="L354" s="88"/>
      <c r="M354" s="88"/>
      <c r="N354" s="88">
        <f t="shared" si="108"/>
        <v>0</v>
      </c>
      <c r="O354" s="88"/>
      <c r="P354" s="88"/>
      <c r="Q354" s="88"/>
      <c r="R354" s="88"/>
      <c r="S354" s="88"/>
      <c r="T354" s="88">
        <f t="shared" ref="T354:T362" si="112">SUM(P354:S354)</f>
        <v>0</v>
      </c>
    </row>
    <row r="355" spans="1:22" x14ac:dyDescent="0.25">
      <c r="A355" s="554"/>
      <c r="B355" s="556"/>
      <c r="C355" s="88"/>
      <c r="D355" s="88"/>
      <c r="E355" s="88"/>
      <c r="F355" s="88"/>
      <c r="G355" s="88"/>
      <c r="H355" s="88">
        <f t="shared" si="107"/>
        <v>0</v>
      </c>
      <c r="I355" s="88"/>
      <c r="J355" s="88"/>
      <c r="K355" s="88"/>
      <c r="L355" s="88"/>
      <c r="M355" s="88"/>
      <c r="N355" s="88">
        <f t="shared" si="108"/>
        <v>0</v>
      </c>
      <c r="O355" s="88"/>
      <c r="P355" s="88"/>
      <c r="Q355" s="88"/>
      <c r="R355" s="88"/>
      <c r="S355" s="88"/>
      <c r="T355" s="88">
        <f t="shared" si="112"/>
        <v>0</v>
      </c>
    </row>
    <row r="356" spans="1:22" x14ac:dyDescent="0.25">
      <c r="A356" s="554"/>
      <c r="B356" s="556"/>
      <c r="C356" s="88"/>
      <c r="D356" s="88"/>
      <c r="E356" s="88"/>
      <c r="F356" s="88"/>
      <c r="G356" s="88"/>
      <c r="H356" s="88">
        <f t="shared" si="107"/>
        <v>0</v>
      </c>
      <c r="I356" s="88"/>
      <c r="J356" s="88"/>
      <c r="K356" s="88"/>
      <c r="L356" s="88"/>
      <c r="M356" s="88"/>
      <c r="N356" s="88">
        <f t="shared" si="108"/>
        <v>0</v>
      </c>
      <c r="O356" s="88"/>
      <c r="P356" s="88"/>
      <c r="Q356" s="88"/>
      <c r="R356" s="88"/>
      <c r="S356" s="88"/>
      <c r="T356" s="88">
        <f t="shared" si="112"/>
        <v>0</v>
      </c>
    </row>
    <row r="357" spans="1:22" x14ac:dyDescent="0.25">
      <c r="A357" s="554"/>
      <c r="B357" s="556"/>
      <c r="C357" s="88"/>
      <c r="D357" s="88"/>
      <c r="E357" s="88"/>
      <c r="F357" s="88"/>
      <c r="G357" s="88"/>
      <c r="H357" s="88">
        <f t="shared" si="107"/>
        <v>0</v>
      </c>
      <c r="I357" s="88"/>
      <c r="J357" s="88"/>
      <c r="K357" s="88"/>
      <c r="L357" s="88"/>
      <c r="M357" s="88"/>
      <c r="N357" s="88">
        <f t="shared" si="108"/>
        <v>0</v>
      </c>
      <c r="O357" s="88"/>
      <c r="P357" s="88"/>
      <c r="Q357" s="88"/>
      <c r="R357" s="88"/>
      <c r="S357" s="88"/>
      <c r="T357" s="88">
        <f t="shared" si="112"/>
        <v>0</v>
      </c>
    </row>
    <row r="358" spans="1:22" x14ac:dyDescent="0.25">
      <c r="A358" s="554"/>
      <c r="B358" s="556"/>
      <c r="C358" s="88"/>
      <c r="D358" s="88"/>
      <c r="E358" s="88"/>
      <c r="F358" s="88"/>
      <c r="G358" s="88"/>
      <c r="H358" s="88">
        <f t="shared" si="107"/>
        <v>0</v>
      </c>
      <c r="I358" s="88"/>
      <c r="J358" s="88"/>
      <c r="K358" s="88"/>
      <c r="L358" s="88"/>
      <c r="M358" s="88"/>
      <c r="N358" s="88">
        <f t="shared" si="108"/>
        <v>0</v>
      </c>
      <c r="O358" s="88"/>
      <c r="P358" s="88"/>
      <c r="Q358" s="88"/>
      <c r="R358" s="88"/>
      <c r="S358" s="88"/>
      <c r="T358" s="88">
        <f t="shared" si="112"/>
        <v>0</v>
      </c>
    </row>
    <row r="359" spans="1:22" x14ac:dyDescent="0.25">
      <c r="A359" s="554"/>
      <c r="B359" s="556"/>
      <c r="C359" s="88"/>
      <c r="D359" s="88"/>
      <c r="E359" s="88"/>
      <c r="F359" s="88"/>
      <c r="G359" s="88"/>
      <c r="H359" s="88">
        <f t="shared" si="107"/>
        <v>0</v>
      </c>
      <c r="I359" s="88"/>
      <c r="J359" s="88"/>
      <c r="K359" s="88"/>
      <c r="L359" s="88"/>
      <c r="M359" s="88"/>
      <c r="N359" s="88">
        <f t="shared" si="108"/>
        <v>0</v>
      </c>
      <c r="O359" s="88"/>
      <c r="P359" s="88"/>
      <c r="Q359" s="88"/>
      <c r="R359" s="88"/>
      <c r="S359" s="88"/>
      <c r="T359" s="88">
        <f t="shared" si="112"/>
        <v>0</v>
      </c>
    </row>
    <row r="360" spans="1:22" x14ac:dyDescent="0.25">
      <c r="A360" s="554"/>
      <c r="B360" s="556"/>
      <c r="C360" s="88"/>
      <c r="D360" s="88"/>
      <c r="E360" s="88"/>
      <c r="F360" s="88"/>
      <c r="G360" s="88"/>
      <c r="H360" s="88">
        <f t="shared" si="107"/>
        <v>0</v>
      </c>
      <c r="I360" s="88"/>
      <c r="J360" s="88"/>
      <c r="K360" s="88"/>
      <c r="L360" s="88"/>
      <c r="M360" s="88"/>
      <c r="N360" s="88">
        <f t="shared" si="108"/>
        <v>0</v>
      </c>
      <c r="O360" s="88"/>
      <c r="P360" s="88"/>
      <c r="Q360" s="88"/>
      <c r="R360" s="88"/>
      <c r="S360" s="88"/>
      <c r="T360" s="88">
        <f t="shared" si="112"/>
        <v>0</v>
      </c>
    </row>
    <row r="361" spans="1:22" x14ac:dyDescent="0.25">
      <c r="A361" s="554"/>
      <c r="B361" s="556"/>
      <c r="C361" s="88"/>
      <c r="D361" s="88"/>
      <c r="E361" s="88"/>
      <c r="F361" s="88"/>
      <c r="G361" s="88"/>
      <c r="H361" s="88">
        <f t="shared" si="107"/>
        <v>0</v>
      </c>
      <c r="I361" s="88"/>
      <c r="J361" s="88"/>
      <c r="K361" s="88"/>
      <c r="L361" s="88"/>
      <c r="M361" s="88"/>
      <c r="N361" s="88">
        <f t="shared" si="108"/>
        <v>0</v>
      </c>
      <c r="O361" s="88"/>
      <c r="P361" s="88"/>
      <c r="Q361" s="88"/>
      <c r="R361" s="88"/>
      <c r="S361" s="88"/>
      <c r="T361" s="88">
        <f t="shared" si="112"/>
        <v>0</v>
      </c>
    </row>
    <row r="362" spans="1:22" x14ac:dyDescent="0.25">
      <c r="A362" s="554"/>
      <c r="B362" s="556"/>
      <c r="C362" s="88"/>
      <c r="D362" s="88"/>
      <c r="E362" s="88"/>
      <c r="F362" s="88"/>
      <c r="G362" s="88"/>
      <c r="H362" s="88">
        <f t="shared" si="107"/>
        <v>0</v>
      </c>
      <c r="I362" s="88"/>
      <c r="J362" s="88"/>
      <c r="K362" s="88"/>
      <c r="L362" s="88"/>
      <c r="M362" s="88"/>
      <c r="N362" s="88">
        <f t="shared" si="108"/>
        <v>0</v>
      </c>
      <c r="O362" s="88"/>
      <c r="P362" s="88"/>
      <c r="Q362" s="88"/>
      <c r="R362" s="88"/>
      <c r="S362" s="88"/>
      <c r="T362" s="88">
        <f t="shared" si="112"/>
        <v>0</v>
      </c>
    </row>
    <row r="363" spans="1:22" x14ac:dyDescent="0.25">
      <c r="A363" s="554"/>
      <c r="B363" s="556"/>
      <c r="C363" s="89">
        <f t="shared" ref="C363:N363" si="113">SUM(C353:C362)</f>
        <v>0</v>
      </c>
      <c r="D363" s="89">
        <f t="shared" si="113"/>
        <v>75770000000</v>
      </c>
      <c r="E363" s="89">
        <f t="shared" si="113"/>
        <v>0</v>
      </c>
      <c r="F363" s="89">
        <f t="shared" si="113"/>
        <v>0</v>
      </c>
      <c r="G363" s="89">
        <f t="shared" si="113"/>
        <v>0</v>
      </c>
      <c r="H363" s="89">
        <f t="shared" si="113"/>
        <v>75770000000</v>
      </c>
      <c r="I363" s="89">
        <f t="shared" si="113"/>
        <v>0</v>
      </c>
      <c r="J363" s="89">
        <f t="shared" si="113"/>
        <v>98227491427</v>
      </c>
      <c r="K363" s="89">
        <f t="shared" si="113"/>
        <v>0</v>
      </c>
      <c r="L363" s="89">
        <f t="shared" si="113"/>
        <v>0</v>
      </c>
      <c r="M363" s="89">
        <f t="shared" si="113"/>
        <v>0</v>
      </c>
      <c r="N363" s="89">
        <f t="shared" si="113"/>
        <v>98227491427</v>
      </c>
      <c r="O363" s="89">
        <f t="shared" ref="O363:T363" si="114">C363-I363</f>
        <v>0</v>
      </c>
      <c r="P363" s="89">
        <f t="shared" si="114"/>
        <v>-22457491427</v>
      </c>
      <c r="Q363" s="89">
        <f t="shared" si="114"/>
        <v>0</v>
      </c>
      <c r="R363" s="89">
        <f t="shared" si="114"/>
        <v>0</v>
      </c>
      <c r="S363" s="89">
        <f t="shared" si="114"/>
        <v>0</v>
      </c>
      <c r="T363" s="89">
        <f t="shared" si="114"/>
        <v>-22457491427</v>
      </c>
    </row>
    <row r="364" spans="1:22" x14ac:dyDescent="0.25">
      <c r="A364" s="554"/>
      <c r="B364" s="556"/>
      <c r="C364" s="88"/>
      <c r="D364" s="88"/>
      <c r="E364" s="88"/>
      <c r="F364" s="88"/>
      <c r="G364" s="88"/>
      <c r="H364" s="88">
        <f t="shared" si="107"/>
        <v>0</v>
      </c>
      <c r="I364" s="88"/>
      <c r="J364" s="88"/>
      <c r="K364" s="88"/>
      <c r="L364" s="88"/>
      <c r="M364" s="88"/>
      <c r="N364" s="88">
        <f t="shared" si="108"/>
        <v>0</v>
      </c>
      <c r="O364" s="88"/>
      <c r="P364" s="88"/>
      <c r="Q364" s="88"/>
      <c r="R364" s="88"/>
      <c r="S364" s="88"/>
      <c r="T364" s="88">
        <f t="shared" ref="T364:T371" si="115">SUM(P364:S364)</f>
        <v>0</v>
      </c>
    </row>
    <row r="365" spans="1:22" x14ac:dyDescent="0.25">
      <c r="A365" s="554"/>
      <c r="B365" s="556"/>
      <c r="C365" s="88"/>
      <c r="D365" s="88"/>
      <c r="E365" s="88"/>
      <c r="F365" s="88"/>
      <c r="G365" s="88"/>
      <c r="H365" s="88">
        <f t="shared" si="107"/>
        <v>0</v>
      </c>
      <c r="I365" s="88"/>
      <c r="J365" s="88"/>
      <c r="K365" s="88"/>
      <c r="L365" s="88"/>
      <c r="M365" s="88"/>
      <c r="N365" s="88">
        <f>SUM(I365:M365)</f>
        <v>0</v>
      </c>
      <c r="O365" s="88"/>
      <c r="P365" s="88"/>
      <c r="Q365" s="88"/>
      <c r="R365" s="88"/>
      <c r="S365" s="88"/>
      <c r="T365" s="88">
        <f t="shared" si="115"/>
        <v>0</v>
      </c>
    </row>
    <row r="366" spans="1:22" x14ac:dyDescent="0.25">
      <c r="A366" s="554"/>
      <c r="B366" s="556"/>
      <c r="C366" s="88"/>
      <c r="D366" s="88"/>
      <c r="E366" s="88"/>
      <c r="F366" s="88"/>
      <c r="G366" s="88"/>
      <c r="H366" s="88">
        <f t="shared" si="107"/>
        <v>0</v>
      </c>
      <c r="I366" s="88"/>
      <c r="J366" s="88"/>
      <c r="K366" s="88"/>
      <c r="L366" s="88"/>
      <c r="M366" s="88"/>
      <c r="N366" s="88">
        <f>SUM(I366:M366)</f>
        <v>0</v>
      </c>
      <c r="O366" s="88"/>
      <c r="P366" s="88"/>
      <c r="Q366" s="88"/>
      <c r="R366" s="88"/>
      <c r="S366" s="88"/>
      <c r="T366" s="88">
        <f t="shared" si="115"/>
        <v>0</v>
      </c>
    </row>
    <row r="367" spans="1:22" x14ac:dyDescent="0.25">
      <c r="A367" s="554"/>
      <c r="B367" s="556"/>
      <c r="C367" s="88"/>
      <c r="D367" s="88"/>
      <c r="E367" s="88"/>
      <c r="F367" s="88"/>
      <c r="G367" s="88"/>
      <c r="H367" s="88">
        <f t="shared" si="107"/>
        <v>0</v>
      </c>
      <c r="I367" s="88"/>
      <c r="J367" s="88"/>
      <c r="K367" s="88"/>
      <c r="L367" s="88"/>
      <c r="M367" s="88"/>
      <c r="N367" s="88">
        <f t="shared" si="108"/>
        <v>0</v>
      </c>
      <c r="O367" s="88"/>
      <c r="P367" s="88"/>
      <c r="Q367" s="88"/>
      <c r="R367" s="88"/>
      <c r="S367" s="88"/>
      <c r="T367" s="88">
        <f t="shared" si="115"/>
        <v>0</v>
      </c>
    </row>
    <row r="368" spans="1:22" x14ac:dyDescent="0.25">
      <c r="A368" s="554"/>
      <c r="B368" s="556"/>
      <c r="C368" s="88"/>
      <c r="D368" s="88"/>
      <c r="E368" s="88"/>
      <c r="F368" s="88"/>
      <c r="G368" s="88"/>
      <c r="H368" s="88">
        <f t="shared" si="107"/>
        <v>0</v>
      </c>
      <c r="I368" s="88"/>
      <c r="J368" s="88"/>
      <c r="K368" s="88"/>
      <c r="L368" s="88"/>
      <c r="M368" s="88"/>
      <c r="N368" s="88">
        <f t="shared" si="108"/>
        <v>0</v>
      </c>
      <c r="O368" s="88"/>
      <c r="P368" s="88"/>
      <c r="Q368" s="88"/>
      <c r="R368" s="88"/>
      <c r="S368" s="88"/>
      <c r="T368" s="88">
        <f t="shared" si="115"/>
        <v>0</v>
      </c>
    </row>
    <row r="369" spans="1:20" x14ac:dyDescent="0.25">
      <c r="A369" s="554"/>
      <c r="B369" s="556"/>
      <c r="C369" s="88"/>
      <c r="D369" s="88"/>
      <c r="E369" s="88"/>
      <c r="F369" s="88"/>
      <c r="G369" s="88"/>
      <c r="H369" s="88">
        <f t="shared" si="107"/>
        <v>0</v>
      </c>
      <c r="I369" s="88"/>
      <c r="J369" s="88"/>
      <c r="K369" s="88"/>
      <c r="L369" s="88"/>
      <c r="M369" s="88"/>
      <c r="N369" s="88">
        <f t="shared" si="108"/>
        <v>0</v>
      </c>
      <c r="O369" s="88"/>
      <c r="P369" s="88"/>
      <c r="Q369" s="88"/>
      <c r="R369" s="88"/>
      <c r="S369" s="88"/>
      <c r="T369" s="88">
        <f t="shared" si="115"/>
        <v>0</v>
      </c>
    </row>
    <row r="370" spans="1:20" x14ac:dyDescent="0.25">
      <c r="A370" s="554"/>
      <c r="B370" s="556"/>
      <c r="C370" s="88"/>
      <c r="D370" s="88"/>
      <c r="E370" s="88"/>
      <c r="F370" s="88"/>
      <c r="G370" s="88"/>
      <c r="H370" s="88">
        <f t="shared" si="107"/>
        <v>0</v>
      </c>
      <c r="I370" s="88"/>
      <c r="J370" s="88"/>
      <c r="K370" s="88"/>
      <c r="L370" s="88"/>
      <c r="M370" s="88"/>
      <c r="N370" s="88">
        <f t="shared" si="108"/>
        <v>0</v>
      </c>
      <c r="O370" s="88"/>
      <c r="P370" s="88"/>
      <c r="Q370" s="88"/>
      <c r="R370" s="88"/>
      <c r="S370" s="88"/>
      <c r="T370" s="88">
        <f t="shared" si="115"/>
        <v>0</v>
      </c>
    </row>
    <row r="371" spans="1:20" x14ac:dyDescent="0.25">
      <c r="A371" s="554"/>
      <c r="B371" s="556"/>
      <c r="C371" s="88"/>
      <c r="D371" s="88"/>
      <c r="E371" s="88"/>
      <c r="F371" s="88"/>
      <c r="G371" s="88"/>
      <c r="H371" s="88">
        <f t="shared" si="107"/>
        <v>0</v>
      </c>
      <c r="I371" s="88"/>
      <c r="J371" s="88"/>
      <c r="K371" s="88"/>
      <c r="L371" s="88"/>
      <c r="M371" s="88"/>
      <c r="N371" s="88">
        <f t="shared" si="108"/>
        <v>0</v>
      </c>
      <c r="O371" s="88"/>
      <c r="P371" s="88"/>
      <c r="Q371" s="88"/>
      <c r="R371" s="88"/>
      <c r="S371" s="88"/>
      <c r="T371" s="88">
        <f t="shared" si="115"/>
        <v>0</v>
      </c>
    </row>
    <row r="372" spans="1:20" x14ac:dyDescent="0.25">
      <c r="A372" s="554"/>
      <c r="B372" s="556"/>
      <c r="C372" s="89">
        <f t="shared" ref="C372:N372" si="116">SUM(C364:C371)</f>
        <v>0</v>
      </c>
      <c r="D372" s="89">
        <f t="shared" si="116"/>
        <v>0</v>
      </c>
      <c r="E372" s="89">
        <f t="shared" si="116"/>
        <v>0</v>
      </c>
      <c r="F372" s="89">
        <f t="shared" si="116"/>
        <v>0</v>
      </c>
      <c r="G372" s="89">
        <f t="shared" si="116"/>
        <v>0</v>
      </c>
      <c r="H372" s="89">
        <f t="shared" si="116"/>
        <v>0</v>
      </c>
      <c r="I372" s="89">
        <f t="shared" si="116"/>
        <v>0</v>
      </c>
      <c r="J372" s="89">
        <f t="shared" si="116"/>
        <v>0</v>
      </c>
      <c r="K372" s="89">
        <f t="shared" si="116"/>
        <v>0</v>
      </c>
      <c r="L372" s="89">
        <f t="shared" si="116"/>
        <v>0</v>
      </c>
      <c r="M372" s="89">
        <f t="shared" si="116"/>
        <v>0</v>
      </c>
      <c r="N372" s="89">
        <f t="shared" si="116"/>
        <v>0</v>
      </c>
      <c r="O372" s="89">
        <f t="shared" ref="O372:T372" si="117">C372-I372</f>
        <v>0</v>
      </c>
      <c r="P372" s="89">
        <f t="shared" si="117"/>
        <v>0</v>
      </c>
      <c r="Q372" s="89">
        <f t="shared" si="117"/>
        <v>0</v>
      </c>
      <c r="R372" s="89">
        <f t="shared" si="117"/>
        <v>0</v>
      </c>
      <c r="S372" s="89">
        <f t="shared" si="117"/>
        <v>0</v>
      </c>
      <c r="T372" s="89">
        <f t="shared" si="117"/>
        <v>0</v>
      </c>
    </row>
    <row r="373" spans="1:20" x14ac:dyDescent="0.25">
      <c r="A373" s="554"/>
      <c r="B373" s="90" t="s">
        <v>190</v>
      </c>
      <c r="C373" s="90">
        <f t="shared" ref="C373:T373" si="118">SUM(C372,C363,C352)</f>
        <v>184403000000</v>
      </c>
      <c r="D373" s="90">
        <f t="shared" si="118"/>
        <v>75770000000</v>
      </c>
      <c r="E373" s="90">
        <f t="shared" si="118"/>
        <v>0</v>
      </c>
      <c r="F373" s="90">
        <f t="shared" si="118"/>
        <v>36592000000</v>
      </c>
      <c r="G373" s="90">
        <f t="shared" si="118"/>
        <v>0</v>
      </c>
      <c r="H373" s="90">
        <f t="shared" si="118"/>
        <v>296765000000</v>
      </c>
      <c r="I373" s="90">
        <f t="shared" si="118"/>
        <v>240477968137</v>
      </c>
      <c r="J373" s="90">
        <f t="shared" si="118"/>
        <v>98227491427</v>
      </c>
      <c r="K373" s="90">
        <f t="shared" si="118"/>
        <v>0</v>
      </c>
      <c r="L373" s="90">
        <f t="shared" si="118"/>
        <v>46766957842</v>
      </c>
      <c r="M373" s="90">
        <f t="shared" si="118"/>
        <v>0</v>
      </c>
      <c r="N373" s="90">
        <f t="shared" si="118"/>
        <v>385472417406</v>
      </c>
      <c r="O373" s="90">
        <f t="shared" si="118"/>
        <v>-56074968137</v>
      </c>
      <c r="P373" s="90">
        <f t="shared" si="118"/>
        <v>-22457491427</v>
      </c>
      <c r="Q373" s="90">
        <f t="shared" si="118"/>
        <v>0</v>
      </c>
      <c r="R373" s="90">
        <f t="shared" si="118"/>
        <v>-10174957842</v>
      </c>
      <c r="S373" s="90">
        <f t="shared" si="118"/>
        <v>0</v>
      </c>
      <c r="T373" s="90">
        <f t="shared" si="118"/>
        <v>-88707417406</v>
      </c>
    </row>
    <row r="374" spans="1:20" x14ac:dyDescent="0.25">
      <c r="A374" s="554"/>
      <c r="B374" s="555" t="s">
        <v>184</v>
      </c>
      <c r="D374" s="142"/>
      <c r="E374" s="142"/>
      <c r="F374" s="142"/>
      <c r="G374" s="142"/>
      <c r="H374" s="88">
        <f t="shared" si="107"/>
        <v>0</v>
      </c>
      <c r="J374" s="142"/>
      <c r="K374" s="142"/>
      <c r="L374" s="142"/>
      <c r="M374" s="142"/>
      <c r="N374" s="88">
        <f t="shared" si="108"/>
        <v>0</v>
      </c>
      <c r="O374" s="142"/>
      <c r="P374" s="142"/>
      <c r="Q374" s="142"/>
      <c r="R374" s="142"/>
      <c r="S374" s="142"/>
      <c r="T374" s="142">
        <f>SUM(P374:S374)</f>
        <v>0</v>
      </c>
    </row>
    <row r="375" spans="1:20" x14ac:dyDescent="0.25">
      <c r="A375" s="554"/>
      <c r="B375" s="556"/>
      <c r="C375" s="88"/>
      <c r="D375" s="88"/>
      <c r="E375" s="88"/>
      <c r="F375" s="88"/>
      <c r="G375" s="88"/>
      <c r="H375" s="88">
        <f t="shared" si="107"/>
        <v>0</v>
      </c>
      <c r="I375" s="88"/>
      <c r="J375" s="88"/>
      <c r="K375" s="88"/>
      <c r="L375" s="88"/>
      <c r="M375" s="88"/>
      <c r="N375" s="88">
        <f t="shared" si="108"/>
        <v>0</v>
      </c>
      <c r="O375" s="88"/>
      <c r="P375" s="88"/>
      <c r="Q375" s="88"/>
      <c r="R375" s="88"/>
      <c r="S375" s="88"/>
      <c r="T375" s="88">
        <f t="shared" ref="T375:T383" si="119">SUM(P375:S375)</f>
        <v>0</v>
      </c>
    </row>
    <row r="376" spans="1:20" x14ac:dyDescent="0.25">
      <c r="A376" s="554"/>
      <c r="B376" s="556"/>
      <c r="C376" s="88"/>
      <c r="D376" s="88"/>
      <c r="E376" s="88"/>
      <c r="F376" s="88"/>
      <c r="G376" s="88"/>
      <c r="H376" s="88">
        <f t="shared" si="107"/>
        <v>0</v>
      </c>
      <c r="I376" s="88"/>
      <c r="J376" s="88"/>
      <c r="K376" s="88"/>
      <c r="L376" s="88"/>
      <c r="M376" s="88"/>
      <c r="N376" s="88">
        <f t="shared" si="108"/>
        <v>0</v>
      </c>
      <c r="O376" s="88"/>
      <c r="P376" s="88"/>
      <c r="Q376" s="88"/>
      <c r="R376" s="88"/>
      <c r="S376" s="88"/>
      <c r="T376" s="88">
        <f t="shared" si="119"/>
        <v>0</v>
      </c>
    </row>
    <row r="377" spans="1:20" x14ac:dyDescent="0.25">
      <c r="A377" s="554"/>
      <c r="B377" s="556"/>
      <c r="C377" s="88"/>
      <c r="D377" s="88"/>
      <c r="E377" s="88"/>
      <c r="F377" s="88"/>
      <c r="G377" s="88"/>
      <c r="H377" s="88">
        <f t="shared" si="107"/>
        <v>0</v>
      </c>
      <c r="I377" s="88"/>
      <c r="J377" s="88"/>
      <c r="K377" s="88"/>
      <c r="L377" s="88"/>
      <c r="M377" s="88"/>
      <c r="N377" s="88">
        <f t="shared" si="108"/>
        <v>0</v>
      </c>
      <c r="O377" s="88"/>
      <c r="P377" s="88"/>
      <c r="Q377" s="88"/>
      <c r="R377" s="88"/>
      <c r="S377" s="88"/>
      <c r="T377" s="88">
        <f t="shared" si="119"/>
        <v>0</v>
      </c>
    </row>
    <row r="378" spans="1:20" x14ac:dyDescent="0.25">
      <c r="A378" s="554"/>
      <c r="B378" s="556"/>
      <c r="C378" s="88"/>
      <c r="D378" s="88"/>
      <c r="E378" s="88"/>
      <c r="F378" s="88"/>
      <c r="G378" s="88"/>
      <c r="H378" s="88">
        <f t="shared" si="107"/>
        <v>0</v>
      </c>
      <c r="I378" s="88"/>
      <c r="J378" s="88"/>
      <c r="K378" s="88"/>
      <c r="L378" s="88"/>
      <c r="M378" s="88"/>
      <c r="N378" s="88">
        <f t="shared" si="108"/>
        <v>0</v>
      </c>
      <c r="O378" s="88"/>
      <c r="P378" s="88"/>
      <c r="Q378" s="88"/>
      <c r="R378" s="88"/>
      <c r="S378" s="88"/>
      <c r="T378" s="88">
        <f t="shared" si="119"/>
        <v>0</v>
      </c>
    </row>
    <row r="379" spans="1:20" x14ac:dyDescent="0.25">
      <c r="A379" s="554"/>
      <c r="B379" s="556"/>
      <c r="C379" s="88"/>
      <c r="D379" s="88"/>
      <c r="E379" s="88"/>
      <c r="F379" s="88"/>
      <c r="G379" s="88"/>
      <c r="H379" s="88">
        <f t="shared" si="107"/>
        <v>0</v>
      </c>
      <c r="I379" s="88"/>
      <c r="J379" s="88"/>
      <c r="K379" s="88"/>
      <c r="L379" s="88"/>
      <c r="M379" s="88"/>
      <c r="N379" s="88">
        <f t="shared" si="108"/>
        <v>0</v>
      </c>
      <c r="O379" s="88"/>
      <c r="P379" s="88"/>
      <c r="Q379" s="88"/>
      <c r="R379" s="88"/>
      <c r="S379" s="88"/>
      <c r="T379" s="88">
        <f t="shared" si="119"/>
        <v>0</v>
      </c>
    </row>
    <row r="380" spans="1:20" x14ac:dyDescent="0.25">
      <c r="A380" s="554"/>
      <c r="B380" s="556"/>
      <c r="C380" s="88"/>
      <c r="D380" s="88"/>
      <c r="E380" s="88"/>
      <c r="F380" s="88"/>
      <c r="G380" s="88"/>
      <c r="H380" s="88">
        <f t="shared" si="107"/>
        <v>0</v>
      </c>
      <c r="I380" s="88"/>
      <c r="J380" s="88"/>
      <c r="K380" s="88"/>
      <c r="L380" s="88"/>
      <c r="M380" s="88"/>
      <c r="N380" s="88">
        <f t="shared" si="108"/>
        <v>0</v>
      </c>
      <c r="O380" s="88"/>
      <c r="P380" s="88"/>
      <c r="Q380" s="88"/>
      <c r="R380" s="88"/>
      <c r="S380" s="88"/>
      <c r="T380" s="88">
        <f t="shared" si="119"/>
        <v>0</v>
      </c>
    </row>
    <row r="381" spans="1:20" x14ac:dyDescent="0.25">
      <c r="A381" s="554"/>
      <c r="B381" s="556"/>
      <c r="C381" s="88"/>
      <c r="D381" s="88"/>
      <c r="E381" s="88"/>
      <c r="F381" s="88"/>
      <c r="G381" s="88"/>
      <c r="H381" s="88">
        <f t="shared" si="107"/>
        <v>0</v>
      </c>
      <c r="I381" s="88"/>
      <c r="J381" s="88"/>
      <c r="K381" s="88"/>
      <c r="L381" s="88"/>
      <c r="M381" s="88"/>
      <c r="N381" s="88">
        <f t="shared" si="108"/>
        <v>0</v>
      </c>
      <c r="O381" s="88"/>
      <c r="P381" s="88"/>
      <c r="Q381" s="88"/>
      <c r="R381" s="88"/>
      <c r="S381" s="88"/>
      <c r="T381" s="88">
        <f t="shared" si="119"/>
        <v>0</v>
      </c>
    </row>
    <row r="382" spans="1:20" x14ac:dyDescent="0.25">
      <c r="A382" s="554"/>
      <c r="B382" s="556"/>
      <c r="C382" s="88"/>
      <c r="D382" s="88"/>
      <c r="E382" s="88"/>
      <c r="F382" s="88"/>
      <c r="G382" s="88"/>
      <c r="H382" s="88">
        <f t="shared" si="107"/>
        <v>0</v>
      </c>
      <c r="I382" s="88"/>
      <c r="J382" s="88"/>
      <c r="K382" s="88"/>
      <c r="L382" s="88"/>
      <c r="M382" s="88"/>
      <c r="N382" s="88">
        <f t="shared" si="108"/>
        <v>0</v>
      </c>
      <c r="O382" s="88"/>
      <c r="P382" s="88"/>
      <c r="Q382" s="88"/>
      <c r="R382" s="88"/>
      <c r="S382" s="88"/>
      <c r="T382" s="88">
        <f t="shared" si="119"/>
        <v>0</v>
      </c>
    </row>
    <row r="383" spans="1:20" x14ac:dyDescent="0.25">
      <c r="A383" s="554"/>
      <c r="B383" s="556"/>
      <c r="C383" s="88"/>
      <c r="D383" s="88"/>
      <c r="E383" s="88"/>
      <c r="F383" s="88"/>
      <c r="G383" s="88"/>
      <c r="H383" s="88">
        <f t="shared" si="107"/>
        <v>0</v>
      </c>
      <c r="I383" s="88"/>
      <c r="J383" s="88"/>
      <c r="K383" s="88"/>
      <c r="L383" s="88"/>
      <c r="M383" s="88"/>
      <c r="N383" s="88">
        <f t="shared" si="108"/>
        <v>0</v>
      </c>
      <c r="O383" s="88"/>
      <c r="P383" s="88"/>
      <c r="Q383" s="88"/>
      <c r="R383" s="88"/>
      <c r="S383" s="88"/>
      <c r="T383" s="88">
        <f t="shared" si="119"/>
        <v>0</v>
      </c>
    </row>
    <row r="384" spans="1:20" x14ac:dyDescent="0.25">
      <c r="A384" s="554"/>
      <c r="B384" s="556"/>
      <c r="C384" s="89">
        <f t="shared" ref="C384:I384" si="120">SUM(C374:C383)</f>
        <v>0</v>
      </c>
      <c r="D384" s="89">
        <f t="shared" si="120"/>
        <v>0</v>
      </c>
      <c r="E384" s="89">
        <f t="shared" si="120"/>
        <v>0</v>
      </c>
      <c r="F384" s="89">
        <f t="shared" si="120"/>
        <v>0</v>
      </c>
      <c r="G384" s="89">
        <f t="shared" si="120"/>
        <v>0</v>
      </c>
      <c r="H384" s="89">
        <f t="shared" si="120"/>
        <v>0</v>
      </c>
      <c r="I384" s="89">
        <f t="shared" si="120"/>
        <v>0</v>
      </c>
      <c r="J384" s="89">
        <f>SUM(J374:J383)</f>
        <v>0</v>
      </c>
      <c r="K384" s="89">
        <f>SUM(K374:K383)</f>
        <v>0</v>
      </c>
      <c r="L384" s="89">
        <f>SUM(L374:L383)</f>
        <v>0</v>
      </c>
      <c r="M384" s="89">
        <f>SUM(M374:M383)</f>
        <v>0</v>
      </c>
      <c r="N384" s="89">
        <f>SUM(N374:N383)</f>
        <v>0</v>
      </c>
      <c r="O384" s="89">
        <f t="shared" ref="O384:T384" si="121">C384-I384</f>
        <v>0</v>
      </c>
      <c r="P384" s="89">
        <f t="shared" si="121"/>
        <v>0</v>
      </c>
      <c r="Q384" s="89">
        <f t="shared" si="121"/>
        <v>0</v>
      </c>
      <c r="R384" s="89">
        <f t="shared" si="121"/>
        <v>0</v>
      </c>
      <c r="S384" s="89">
        <f t="shared" si="121"/>
        <v>0</v>
      </c>
      <c r="T384" s="89">
        <f t="shared" si="121"/>
        <v>0</v>
      </c>
    </row>
    <row r="385" spans="1:22" ht="20.25" customHeight="1" x14ac:dyDescent="0.25">
      <c r="A385" s="554"/>
      <c r="B385" s="556" t="s">
        <v>185</v>
      </c>
      <c r="C385" s="88"/>
      <c r="D385" s="88"/>
      <c r="E385" s="88"/>
      <c r="F385" s="88"/>
      <c r="G385" s="88"/>
      <c r="H385" s="88">
        <f t="shared" si="107"/>
        <v>0</v>
      </c>
      <c r="J385" s="88"/>
      <c r="K385" s="88"/>
      <c r="L385" s="88"/>
      <c r="M385" s="88"/>
      <c r="N385" s="88">
        <f>SUM(I385:M385)</f>
        <v>0</v>
      </c>
      <c r="O385" s="88"/>
      <c r="P385" s="88"/>
      <c r="Q385" s="88"/>
      <c r="R385" s="88"/>
      <c r="S385" s="88"/>
      <c r="T385" s="88">
        <f>SUM(P385:S385)</f>
        <v>0</v>
      </c>
      <c r="V385" s="274"/>
    </row>
    <row r="386" spans="1:22" ht="20.25" x14ac:dyDescent="0.25">
      <c r="A386" s="554"/>
      <c r="B386" s="556"/>
      <c r="C386" s="88"/>
      <c r="D386" s="88"/>
      <c r="E386" s="88"/>
      <c r="F386" s="88"/>
      <c r="G386" s="88"/>
      <c r="H386" s="88">
        <f t="shared" si="107"/>
        <v>0</v>
      </c>
      <c r="I386" s="88"/>
      <c r="J386" s="88"/>
      <c r="K386" s="88"/>
      <c r="L386" s="88"/>
      <c r="M386" s="88"/>
      <c r="N386" s="88">
        <f>SUM(I386:M386)</f>
        <v>0</v>
      </c>
      <c r="O386" s="88"/>
      <c r="P386" s="88"/>
      <c r="Q386" s="88"/>
      <c r="R386" s="88"/>
      <c r="S386" s="88"/>
      <c r="T386" s="88">
        <f t="shared" ref="T386:T394" si="122">SUM(P386:S386)</f>
        <v>0</v>
      </c>
      <c r="V386" s="274"/>
    </row>
    <row r="387" spans="1:22" ht="20.25" x14ac:dyDescent="0.25">
      <c r="A387" s="554"/>
      <c r="B387" s="556"/>
      <c r="C387" s="88"/>
      <c r="D387" s="88"/>
      <c r="E387" s="88"/>
      <c r="F387" s="88"/>
      <c r="G387" s="88"/>
      <c r="H387" s="88">
        <f t="shared" si="107"/>
        <v>0</v>
      </c>
      <c r="I387" s="88"/>
      <c r="J387" s="88"/>
      <c r="K387" s="88"/>
      <c r="L387" s="88"/>
      <c r="M387" s="88"/>
      <c r="N387" s="88">
        <f>SUM(I387:M387)</f>
        <v>0</v>
      </c>
      <c r="O387" s="88"/>
      <c r="P387" s="88"/>
      <c r="Q387" s="88"/>
      <c r="R387" s="88"/>
      <c r="S387" s="88"/>
      <c r="T387" s="88">
        <f t="shared" si="122"/>
        <v>0</v>
      </c>
      <c r="V387" s="274"/>
    </row>
    <row r="388" spans="1:22" x14ac:dyDescent="0.25">
      <c r="A388" s="554"/>
      <c r="B388" s="556"/>
      <c r="C388" s="88"/>
      <c r="D388" s="88"/>
      <c r="E388" s="88"/>
      <c r="F388" s="88"/>
      <c r="G388" s="88"/>
      <c r="H388" s="88">
        <f t="shared" si="107"/>
        <v>0</v>
      </c>
      <c r="I388" s="88"/>
      <c r="J388" s="88"/>
      <c r="K388" s="88"/>
      <c r="L388" s="88"/>
      <c r="M388" s="88"/>
      <c r="N388" s="88">
        <f t="shared" si="108"/>
        <v>0</v>
      </c>
      <c r="O388" s="88"/>
      <c r="P388" s="88"/>
      <c r="Q388" s="88"/>
      <c r="R388" s="88"/>
      <c r="S388" s="88"/>
      <c r="T388" s="88">
        <f t="shared" si="122"/>
        <v>0</v>
      </c>
    </row>
    <row r="389" spans="1:22" x14ac:dyDescent="0.25">
      <c r="A389" s="554"/>
      <c r="B389" s="556"/>
      <c r="C389" s="88"/>
      <c r="D389" s="88"/>
      <c r="E389" s="88"/>
      <c r="F389" s="88"/>
      <c r="G389" s="88"/>
      <c r="H389" s="88">
        <f t="shared" si="107"/>
        <v>0</v>
      </c>
      <c r="I389" s="88"/>
      <c r="J389" s="88"/>
      <c r="K389" s="88"/>
      <c r="L389" s="88"/>
      <c r="M389" s="88"/>
      <c r="N389" s="88">
        <f t="shared" si="108"/>
        <v>0</v>
      </c>
      <c r="O389" s="88"/>
      <c r="P389" s="88"/>
      <c r="Q389" s="88"/>
      <c r="R389" s="88"/>
      <c r="S389" s="88"/>
      <c r="T389" s="88">
        <f t="shared" si="122"/>
        <v>0</v>
      </c>
    </row>
    <row r="390" spans="1:22" x14ac:dyDescent="0.25">
      <c r="A390" s="554"/>
      <c r="B390" s="556"/>
      <c r="C390" s="88"/>
      <c r="D390" s="88"/>
      <c r="E390" s="88"/>
      <c r="F390" s="88"/>
      <c r="G390" s="88"/>
      <c r="H390" s="88">
        <f t="shared" si="107"/>
        <v>0</v>
      </c>
      <c r="I390" s="88"/>
      <c r="J390" s="88"/>
      <c r="K390" s="88"/>
      <c r="L390" s="88"/>
      <c r="M390" s="88"/>
      <c r="N390" s="88">
        <f t="shared" si="108"/>
        <v>0</v>
      </c>
      <c r="O390" s="88"/>
      <c r="P390" s="88"/>
      <c r="Q390" s="88"/>
      <c r="R390" s="88"/>
      <c r="S390" s="88"/>
      <c r="T390" s="88">
        <f t="shared" si="122"/>
        <v>0</v>
      </c>
    </row>
    <row r="391" spans="1:22" x14ac:dyDescent="0.25">
      <c r="A391" s="554"/>
      <c r="B391" s="556"/>
      <c r="C391" s="88"/>
      <c r="D391" s="88"/>
      <c r="E391" s="88"/>
      <c r="F391" s="88"/>
      <c r="G391" s="88"/>
      <c r="H391" s="88">
        <f t="shared" si="107"/>
        <v>0</v>
      </c>
      <c r="I391" s="88"/>
      <c r="J391" s="88"/>
      <c r="K391" s="88"/>
      <c r="L391" s="88"/>
      <c r="M391" s="88"/>
      <c r="N391" s="88">
        <f t="shared" si="108"/>
        <v>0</v>
      </c>
      <c r="O391" s="88"/>
      <c r="P391" s="88"/>
      <c r="Q391" s="88"/>
      <c r="R391" s="88"/>
      <c r="S391" s="88"/>
      <c r="T391" s="88">
        <f t="shared" si="122"/>
        <v>0</v>
      </c>
    </row>
    <row r="392" spans="1:22" x14ac:dyDescent="0.25">
      <c r="A392" s="554"/>
      <c r="B392" s="556"/>
      <c r="C392" s="88"/>
      <c r="D392" s="88"/>
      <c r="E392" s="88"/>
      <c r="F392" s="88"/>
      <c r="G392" s="88"/>
      <c r="H392" s="88">
        <f t="shared" si="107"/>
        <v>0</v>
      </c>
      <c r="I392" s="88"/>
      <c r="J392" s="88"/>
      <c r="K392" s="88"/>
      <c r="L392" s="88"/>
      <c r="M392" s="88"/>
      <c r="N392" s="88">
        <f t="shared" si="108"/>
        <v>0</v>
      </c>
      <c r="O392" s="88"/>
      <c r="P392" s="88"/>
      <c r="Q392" s="88"/>
      <c r="R392" s="88"/>
      <c r="S392" s="88"/>
      <c r="T392" s="88">
        <f t="shared" si="122"/>
        <v>0</v>
      </c>
    </row>
    <row r="393" spans="1:22" x14ac:dyDescent="0.25">
      <c r="A393" s="554"/>
      <c r="B393" s="556"/>
      <c r="C393" s="88"/>
      <c r="D393" s="88"/>
      <c r="E393" s="88"/>
      <c r="F393" s="88"/>
      <c r="G393" s="88"/>
      <c r="H393" s="88">
        <f t="shared" si="107"/>
        <v>0</v>
      </c>
      <c r="I393" s="88"/>
      <c r="J393" s="88"/>
      <c r="K393" s="88"/>
      <c r="L393" s="88"/>
      <c r="M393" s="88"/>
      <c r="N393" s="88">
        <f t="shared" si="108"/>
        <v>0</v>
      </c>
      <c r="O393" s="88"/>
      <c r="P393" s="88"/>
      <c r="Q393" s="88"/>
      <c r="R393" s="88"/>
      <c r="S393" s="88"/>
      <c r="T393" s="88">
        <f t="shared" si="122"/>
        <v>0</v>
      </c>
    </row>
    <row r="394" spans="1:22" x14ac:dyDescent="0.25">
      <c r="A394" s="554"/>
      <c r="B394" s="556"/>
      <c r="C394" s="88"/>
      <c r="D394" s="88"/>
      <c r="E394" s="88"/>
      <c r="F394" s="88"/>
      <c r="G394" s="88"/>
      <c r="H394" s="88">
        <f t="shared" si="107"/>
        <v>0</v>
      </c>
      <c r="I394" s="88"/>
      <c r="J394" s="88"/>
      <c r="K394" s="88"/>
      <c r="L394" s="88"/>
      <c r="M394" s="88"/>
      <c r="N394" s="88">
        <f t="shared" si="108"/>
        <v>0</v>
      </c>
      <c r="O394" s="88"/>
      <c r="P394" s="88"/>
      <c r="Q394" s="88"/>
      <c r="R394" s="88"/>
      <c r="S394" s="88"/>
      <c r="T394" s="88">
        <f t="shared" si="122"/>
        <v>0</v>
      </c>
    </row>
    <row r="395" spans="1:22" x14ac:dyDescent="0.25">
      <c r="A395" s="554"/>
      <c r="B395" s="556"/>
      <c r="C395" s="89">
        <f t="shared" ref="C395:N395" si="123">SUM(C385:C394)</f>
        <v>0</v>
      </c>
      <c r="D395" s="89">
        <f t="shared" si="123"/>
        <v>0</v>
      </c>
      <c r="E395" s="89">
        <f t="shared" si="123"/>
        <v>0</v>
      </c>
      <c r="F395" s="89">
        <f t="shared" si="123"/>
        <v>0</v>
      </c>
      <c r="G395" s="89">
        <f t="shared" si="123"/>
        <v>0</v>
      </c>
      <c r="H395" s="89">
        <f t="shared" si="123"/>
        <v>0</v>
      </c>
      <c r="I395" s="89">
        <f t="shared" si="123"/>
        <v>0</v>
      </c>
      <c r="J395" s="89">
        <f t="shared" si="123"/>
        <v>0</v>
      </c>
      <c r="K395" s="89">
        <f t="shared" si="123"/>
        <v>0</v>
      </c>
      <c r="L395" s="89">
        <f t="shared" si="123"/>
        <v>0</v>
      </c>
      <c r="M395" s="89">
        <f t="shared" si="123"/>
        <v>0</v>
      </c>
      <c r="N395" s="89">
        <f t="shared" si="123"/>
        <v>0</v>
      </c>
      <c r="O395" s="89">
        <f t="shared" ref="O395:T395" si="124">C395-I395</f>
        <v>0</v>
      </c>
      <c r="P395" s="89">
        <f t="shared" si="124"/>
        <v>0</v>
      </c>
      <c r="Q395" s="89">
        <f t="shared" si="124"/>
        <v>0</v>
      </c>
      <c r="R395" s="89">
        <f t="shared" si="124"/>
        <v>0</v>
      </c>
      <c r="S395" s="89">
        <f t="shared" si="124"/>
        <v>0</v>
      </c>
      <c r="T395" s="89">
        <f t="shared" si="124"/>
        <v>0</v>
      </c>
    </row>
    <row r="396" spans="1:22" x14ac:dyDescent="0.25">
      <c r="A396" s="554"/>
      <c r="B396" s="90" t="s">
        <v>191</v>
      </c>
      <c r="C396" s="90">
        <f t="shared" ref="C396:T396" si="125">SUM(C395,C384)</f>
        <v>0</v>
      </c>
      <c r="D396" s="90">
        <f t="shared" si="125"/>
        <v>0</v>
      </c>
      <c r="E396" s="90">
        <f t="shared" si="125"/>
        <v>0</v>
      </c>
      <c r="F396" s="90">
        <f t="shared" si="125"/>
        <v>0</v>
      </c>
      <c r="G396" s="90">
        <f t="shared" si="125"/>
        <v>0</v>
      </c>
      <c r="H396" s="90">
        <f t="shared" si="125"/>
        <v>0</v>
      </c>
      <c r="I396" s="90">
        <f t="shared" si="125"/>
        <v>0</v>
      </c>
      <c r="J396" s="90">
        <f t="shared" si="125"/>
        <v>0</v>
      </c>
      <c r="K396" s="90">
        <f t="shared" si="125"/>
        <v>0</v>
      </c>
      <c r="L396" s="90">
        <f t="shared" si="125"/>
        <v>0</v>
      </c>
      <c r="M396" s="90">
        <f t="shared" si="125"/>
        <v>0</v>
      </c>
      <c r="N396" s="90">
        <f t="shared" si="125"/>
        <v>0</v>
      </c>
      <c r="O396" s="90">
        <f t="shared" si="125"/>
        <v>0</v>
      </c>
      <c r="P396" s="90">
        <f t="shared" si="125"/>
        <v>0</v>
      </c>
      <c r="Q396" s="90">
        <f t="shared" si="125"/>
        <v>0</v>
      </c>
      <c r="R396" s="90">
        <f t="shared" si="125"/>
        <v>0</v>
      </c>
      <c r="S396" s="90">
        <f t="shared" si="125"/>
        <v>0</v>
      </c>
      <c r="T396" s="90">
        <f t="shared" si="125"/>
        <v>0</v>
      </c>
    </row>
    <row r="397" spans="1:22" ht="20.25" x14ac:dyDescent="0.25">
      <c r="A397" s="554"/>
      <c r="B397" s="556" t="s">
        <v>186</v>
      </c>
      <c r="D397" s="88"/>
      <c r="E397" s="88">
        <v>2200000000</v>
      </c>
      <c r="F397" s="88">
        <v>2600000000</v>
      </c>
      <c r="G397" s="88"/>
      <c r="H397" s="88">
        <f t="shared" si="107"/>
        <v>4800000000</v>
      </c>
      <c r="J397" s="88"/>
      <c r="K397" s="88"/>
      <c r="L397" s="160">
        <v>50000000</v>
      </c>
      <c r="M397" s="88"/>
      <c r="N397" s="88">
        <f t="shared" si="108"/>
        <v>50000000</v>
      </c>
      <c r="O397" s="88"/>
      <c r="P397" s="88"/>
      <c r="Q397" s="88"/>
      <c r="R397" s="88"/>
      <c r="S397" s="88"/>
      <c r="T397" s="88">
        <f>SUM(P397:S397)</f>
        <v>0</v>
      </c>
      <c r="U397" s="264">
        <v>152</v>
      </c>
      <c r="V397" s="281" t="s">
        <v>262</v>
      </c>
    </row>
    <row r="398" spans="1:22" ht="20.25" x14ac:dyDescent="0.25">
      <c r="A398" s="554"/>
      <c r="B398" s="556"/>
      <c r="C398" s="88"/>
      <c r="D398" s="88"/>
      <c r="E398" s="88"/>
      <c r="F398" s="88"/>
      <c r="G398" s="88"/>
      <c r="H398" s="88">
        <f t="shared" si="107"/>
        <v>0</v>
      </c>
      <c r="I398" s="88"/>
      <c r="J398" s="88"/>
      <c r="K398" s="88"/>
      <c r="L398" s="160">
        <v>290000000</v>
      </c>
      <c r="M398" s="88"/>
      <c r="N398" s="88">
        <f t="shared" si="108"/>
        <v>290000000</v>
      </c>
      <c r="O398" s="88"/>
      <c r="P398" s="88"/>
      <c r="Q398" s="88"/>
      <c r="R398" s="88"/>
      <c r="S398" s="88"/>
      <c r="T398" s="88">
        <f t="shared" ref="T398:T412" si="126">SUM(P398:S398)</f>
        <v>0</v>
      </c>
      <c r="U398" s="264">
        <v>170</v>
      </c>
      <c r="V398" s="281" t="s">
        <v>263</v>
      </c>
    </row>
    <row r="399" spans="1:22" ht="20.25" x14ac:dyDescent="0.25">
      <c r="A399" s="554"/>
      <c r="B399" s="556"/>
      <c r="C399" s="88"/>
      <c r="D399" s="88"/>
      <c r="E399" s="88"/>
      <c r="F399" s="88"/>
      <c r="G399" s="88"/>
      <c r="H399" s="88">
        <f t="shared" si="107"/>
        <v>0</v>
      </c>
      <c r="I399" s="88"/>
      <c r="J399" s="88"/>
      <c r="K399" s="160">
        <v>1600000000</v>
      </c>
      <c r="L399" s="88"/>
      <c r="M399" s="88"/>
      <c r="N399" s="88">
        <f t="shared" si="108"/>
        <v>1600000000</v>
      </c>
      <c r="O399" s="88"/>
      <c r="P399" s="88"/>
      <c r="Q399" s="88"/>
      <c r="R399" s="88"/>
      <c r="S399" s="88"/>
      <c r="T399" s="88">
        <f t="shared" si="126"/>
        <v>0</v>
      </c>
      <c r="U399" s="264">
        <v>203</v>
      </c>
      <c r="V399" s="281" t="s">
        <v>205</v>
      </c>
    </row>
    <row r="400" spans="1:22" ht="20.25" x14ac:dyDescent="0.25">
      <c r="A400" s="554"/>
      <c r="B400" s="556"/>
      <c r="C400" s="88"/>
      <c r="D400" s="88"/>
      <c r="E400" s="88"/>
      <c r="F400" s="88"/>
      <c r="G400" s="88"/>
      <c r="H400" s="88">
        <f t="shared" si="107"/>
        <v>0</v>
      </c>
      <c r="I400" s="88"/>
      <c r="J400" s="88"/>
      <c r="K400" s="88"/>
      <c r="L400" s="160">
        <v>2000000000</v>
      </c>
      <c r="M400" s="88"/>
      <c r="N400" s="88">
        <f t="shared" si="108"/>
        <v>2000000000</v>
      </c>
      <c r="O400" s="88"/>
      <c r="P400" s="88"/>
      <c r="Q400" s="88"/>
      <c r="R400" s="88"/>
      <c r="S400" s="88"/>
      <c r="T400" s="88">
        <f t="shared" si="126"/>
        <v>0</v>
      </c>
      <c r="U400" s="264">
        <v>211</v>
      </c>
      <c r="V400" s="281" t="s">
        <v>263</v>
      </c>
    </row>
    <row r="401" spans="1:22" ht="20.25" x14ac:dyDescent="0.25">
      <c r="A401" s="554"/>
      <c r="B401" s="556"/>
      <c r="C401" s="88"/>
      <c r="D401" s="88"/>
      <c r="E401" s="88"/>
      <c r="F401" s="88"/>
      <c r="G401" s="88"/>
      <c r="H401" s="88">
        <f t="shared" si="107"/>
        <v>0</v>
      </c>
      <c r="I401" s="88"/>
      <c r="J401" s="88"/>
      <c r="K401" s="160">
        <v>300000000</v>
      </c>
      <c r="L401" s="88"/>
      <c r="M401" s="88"/>
      <c r="N401" s="88">
        <f t="shared" si="108"/>
        <v>300000000</v>
      </c>
      <c r="O401" s="88"/>
      <c r="P401" s="88"/>
      <c r="Q401" s="88"/>
      <c r="R401" s="88"/>
      <c r="S401" s="88"/>
      <c r="T401" s="88">
        <f t="shared" si="126"/>
        <v>0</v>
      </c>
      <c r="U401" s="264">
        <v>284</v>
      </c>
      <c r="V401" s="281" t="s">
        <v>205</v>
      </c>
    </row>
    <row r="402" spans="1:22" x14ac:dyDescent="0.25">
      <c r="A402" s="554"/>
      <c r="B402" s="556"/>
      <c r="C402" s="88"/>
      <c r="D402" s="88"/>
      <c r="E402" s="88"/>
      <c r="F402" s="88"/>
      <c r="G402" s="88"/>
      <c r="H402" s="88">
        <f>SUM(C402:G402)</f>
        <v>0</v>
      </c>
      <c r="I402" s="88"/>
      <c r="J402" s="88"/>
      <c r="K402" s="88">
        <v>100000000</v>
      </c>
      <c r="L402" s="88"/>
      <c r="M402" s="88"/>
      <c r="N402" s="88">
        <f>SUM(I402:M402)</f>
        <v>100000000</v>
      </c>
      <c r="O402" s="88"/>
      <c r="P402" s="88"/>
      <c r="Q402" s="88"/>
      <c r="R402" s="88"/>
      <c r="S402" s="88"/>
      <c r="T402" s="88">
        <f t="shared" si="126"/>
        <v>0</v>
      </c>
      <c r="U402" s="264">
        <v>393</v>
      </c>
      <c r="V402" s="256" t="s">
        <v>205</v>
      </c>
    </row>
    <row r="403" spans="1:22" x14ac:dyDescent="0.25">
      <c r="A403" s="554"/>
      <c r="B403" s="556"/>
      <c r="C403" s="88"/>
      <c r="D403" s="88"/>
      <c r="E403" s="88"/>
      <c r="F403" s="88"/>
      <c r="G403" s="88"/>
      <c r="H403" s="88">
        <f t="shared" si="107"/>
        <v>0</v>
      </c>
      <c r="I403" s="88"/>
      <c r="J403" s="88"/>
      <c r="K403" s="88"/>
      <c r="L403" s="88">
        <v>260000000</v>
      </c>
      <c r="M403" s="88"/>
      <c r="N403" s="88">
        <f t="shared" si="108"/>
        <v>260000000</v>
      </c>
      <c r="O403" s="88"/>
      <c r="P403" s="88"/>
      <c r="Q403" s="88"/>
      <c r="R403" s="88"/>
      <c r="S403" s="88"/>
      <c r="T403" s="88">
        <f t="shared" si="126"/>
        <v>0</v>
      </c>
      <c r="U403" s="264">
        <v>461</v>
      </c>
      <c r="V403" s="256" t="s">
        <v>351</v>
      </c>
    </row>
    <row r="404" spans="1:22" x14ac:dyDescent="0.25">
      <c r="A404" s="554"/>
      <c r="B404" s="556"/>
      <c r="C404" s="88"/>
      <c r="D404" s="88"/>
      <c r="E404" s="88"/>
      <c r="F404" s="88"/>
      <c r="G404" s="88"/>
      <c r="H404" s="88">
        <f t="shared" si="107"/>
        <v>0</v>
      </c>
      <c r="I404" s="88"/>
      <c r="J404" s="88"/>
      <c r="K404" s="88">
        <v>200000000</v>
      </c>
      <c r="L404" s="88"/>
      <c r="M404" s="88"/>
      <c r="N404" s="88">
        <f t="shared" si="108"/>
        <v>200000000</v>
      </c>
      <c r="O404" s="88"/>
      <c r="P404" s="88"/>
      <c r="Q404" s="88"/>
      <c r="R404" s="88"/>
      <c r="S404" s="88"/>
      <c r="T404" s="88">
        <f t="shared" si="126"/>
        <v>0</v>
      </c>
      <c r="U404" s="264">
        <v>462</v>
      </c>
      <c r="V404" s="256" t="s">
        <v>352</v>
      </c>
    </row>
    <row r="405" spans="1:22" x14ac:dyDescent="0.25">
      <c r="A405" s="554"/>
      <c r="B405" s="556"/>
      <c r="C405" s="88"/>
      <c r="D405" s="88"/>
      <c r="E405" s="88"/>
      <c r="F405" s="88"/>
      <c r="G405" s="88"/>
      <c r="H405" s="88">
        <f t="shared" si="107"/>
        <v>0</v>
      </c>
      <c r="I405" s="88"/>
      <c r="J405" s="88"/>
      <c r="K405" s="88"/>
      <c r="L405" s="88"/>
      <c r="M405" s="88"/>
      <c r="N405" s="88">
        <f t="shared" si="108"/>
        <v>0</v>
      </c>
      <c r="O405" s="88"/>
      <c r="P405" s="88"/>
      <c r="Q405" s="88"/>
      <c r="R405" s="88"/>
      <c r="S405" s="88"/>
      <c r="T405" s="88">
        <f t="shared" si="126"/>
        <v>0</v>
      </c>
    </row>
    <row r="406" spans="1:22" x14ac:dyDescent="0.25">
      <c r="A406" s="554"/>
      <c r="B406" s="556"/>
      <c r="C406" s="88"/>
      <c r="D406" s="88"/>
      <c r="E406" s="88"/>
      <c r="F406" s="88"/>
      <c r="G406" s="88"/>
      <c r="H406" s="88">
        <f t="shared" si="107"/>
        <v>0</v>
      </c>
      <c r="I406" s="88"/>
      <c r="J406" s="88"/>
      <c r="K406" s="88"/>
      <c r="L406" s="88"/>
      <c r="M406" s="88"/>
      <c r="N406" s="88">
        <f t="shared" si="108"/>
        <v>0</v>
      </c>
      <c r="O406" s="88"/>
      <c r="P406" s="88"/>
      <c r="Q406" s="88"/>
      <c r="R406" s="88"/>
      <c r="S406" s="88"/>
      <c r="T406" s="88">
        <f t="shared" si="126"/>
        <v>0</v>
      </c>
    </row>
    <row r="407" spans="1:22" x14ac:dyDescent="0.25">
      <c r="A407" s="554"/>
      <c r="B407" s="556"/>
      <c r="C407" s="88"/>
      <c r="D407" s="88"/>
      <c r="E407" s="88"/>
      <c r="F407" s="88"/>
      <c r="G407" s="88"/>
      <c r="H407" s="88">
        <f t="shared" ref="H407:H412" si="127">SUM(C407:G407)</f>
        <v>0</v>
      </c>
      <c r="I407" s="88"/>
      <c r="J407" s="88"/>
      <c r="K407" s="88"/>
      <c r="L407" s="88"/>
      <c r="M407" s="88"/>
      <c r="N407" s="88">
        <f t="shared" ref="N407:N412" si="128">SUM(I407:M407)</f>
        <v>0</v>
      </c>
      <c r="O407" s="88"/>
      <c r="P407" s="88"/>
      <c r="Q407" s="88"/>
      <c r="R407" s="88"/>
      <c r="S407" s="88"/>
      <c r="T407" s="88">
        <f t="shared" si="126"/>
        <v>0</v>
      </c>
    </row>
    <row r="408" spans="1:22" x14ac:dyDescent="0.25">
      <c r="A408" s="554"/>
      <c r="B408" s="556"/>
      <c r="C408" s="88"/>
      <c r="D408" s="88"/>
      <c r="E408" s="88"/>
      <c r="F408" s="88"/>
      <c r="G408" s="88"/>
      <c r="H408" s="88">
        <f t="shared" si="127"/>
        <v>0</v>
      </c>
      <c r="I408" s="88"/>
      <c r="J408" s="88"/>
      <c r="K408" s="88"/>
      <c r="L408" s="88"/>
      <c r="M408" s="88"/>
      <c r="N408" s="88">
        <f t="shared" si="128"/>
        <v>0</v>
      </c>
      <c r="O408" s="88"/>
      <c r="P408" s="88"/>
      <c r="Q408" s="88"/>
      <c r="R408" s="88"/>
      <c r="S408" s="88"/>
      <c r="T408" s="88">
        <f t="shared" si="126"/>
        <v>0</v>
      </c>
    </row>
    <row r="409" spans="1:22" x14ac:dyDescent="0.25">
      <c r="A409" s="554"/>
      <c r="B409" s="556"/>
      <c r="C409" s="88"/>
      <c r="D409" s="88"/>
      <c r="E409" s="88"/>
      <c r="F409" s="88"/>
      <c r="G409" s="88"/>
      <c r="H409" s="88">
        <f t="shared" si="127"/>
        <v>0</v>
      </c>
      <c r="I409" s="88"/>
      <c r="J409" s="88"/>
      <c r="K409" s="88"/>
      <c r="L409" s="88"/>
      <c r="M409" s="88"/>
      <c r="N409" s="88">
        <f t="shared" si="128"/>
        <v>0</v>
      </c>
      <c r="O409" s="88"/>
      <c r="P409" s="88"/>
      <c r="Q409" s="88"/>
      <c r="R409" s="88"/>
      <c r="S409" s="88"/>
      <c r="T409" s="88">
        <f t="shared" si="126"/>
        <v>0</v>
      </c>
    </row>
    <row r="410" spans="1:22" x14ac:dyDescent="0.25">
      <c r="A410" s="554"/>
      <c r="B410" s="556"/>
      <c r="C410" s="88"/>
      <c r="D410" s="88"/>
      <c r="E410" s="88"/>
      <c r="F410" s="88"/>
      <c r="G410" s="88"/>
      <c r="H410" s="88">
        <f t="shared" si="127"/>
        <v>0</v>
      </c>
      <c r="I410" s="88"/>
      <c r="J410" s="88"/>
      <c r="K410" s="88"/>
      <c r="L410" s="88"/>
      <c r="M410" s="88"/>
      <c r="N410" s="88">
        <f t="shared" si="128"/>
        <v>0</v>
      </c>
      <c r="O410" s="88"/>
      <c r="P410" s="88"/>
      <c r="Q410" s="88"/>
      <c r="R410" s="88"/>
      <c r="S410" s="88"/>
      <c r="T410" s="88">
        <f t="shared" si="126"/>
        <v>0</v>
      </c>
    </row>
    <row r="411" spans="1:22" x14ac:dyDescent="0.25">
      <c r="A411" s="554"/>
      <c r="B411" s="556"/>
      <c r="C411" s="88"/>
      <c r="D411" s="88"/>
      <c r="E411" s="88"/>
      <c r="F411" s="88"/>
      <c r="G411" s="88"/>
      <c r="H411" s="88">
        <f t="shared" si="127"/>
        <v>0</v>
      </c>
      <c r="I411" s="88"/>
      <c r="J411" s="88"/>
      <c r="K411" s="88"/>
      <c r="L411" s="88"/>
      <c r="M411" s="88"/>
      <c r="N411" s="88">
        <f t="shared" si="128"/>
        <v>0</v>
      </c>
      <c r="O411" s="88"/>
      <c r="P411" s="88"/>
      <c r="Q411" s="88"/>
      <c r="R411" s="88"/>
      <c r="S411" s="88"/>
      <c r="T411" s="88">
        <f t="shared" si="126"/>
        <v>0</v>
      </c>
    </row>
    <row r="412" spans="1:22" x14ac:dyDescent="0.25">
      <c r="A412" s="554"/>
      <c r="B412" s="556"/>
      <c r="C412" s="88"/>
      <c r="D412" s="88"/>
      <c r="E412" s="88"/>
      <c r="F412" s="88"/>
      <c r="G412" s="88"/>
      <c r="H412" s="88">
        <f t="shared" si="127"/>
        <v>0</v>
      </c>
      <c r="I412" s="88"/>
      <c r="J412" s="88"/>
      <c r="K412" s="88"/>
      <c r="L412" s="88"/>
      <c r="M412" s="88"/>
      <c r="N412" s="88">
        <f t="shared" si="128"/>
        <v>0</v>
      </c>
      <c r="O412" s="88"/>
      <c r="P412" s="88"/>
      <c r="Q412" s="88"/>
      <c r="R412" s="88"/>
      <c r="S412" s="88"/>
      <c r="T412" s="88">
        <f t="shared" si="126"/>
        <v>0</v>
      </c>
    </row>
    <row r="413" spans="1:22" x14ac:dyDescent="0.25">
      <c r="A413" s="555"/>
      <c r="B413" s="556"/>
      <c r="C413" s="89">
        <f t="shared" ref="C413:N413" si="129">SUM(C397:C412)</f>
        <v>0</v>
      </c>
      <c r="D413" s="89">
        <f t="shared" si="129"/>
        <v>0</v>
      </c>
      <c r="E413" s="89">
        <f t="shared" si="129"/>
        <v>2200000000</v>
      </c>
      <c r="F413" s="89">
        <f t="shared" si="129"/>
        <v>2600000000</v>
      </c>
      <c r="G413" s="89">
        <f t="shared" si="129"/>
        <v>0</v>
      </c>
      <c r="H413" s="89">
        <f t="shared" si="129"/>
        <v>4800000000</v>
      </c>
      <c r="I413" s="89">
        <f t="shared" si="129"/>
        <v>0</v>
      </c>
      <c r="J413" s="89">
        <f t="shared" si="129"/>
        <v>0</v>
      </c>
      <c r="K413" s="89">
        <f t="shared" si="129"/>
        <v>2200000000</v>
      </c>
      <c r="L413" s="89">
        <f t="shared" si="129"/>
        <v>2600000000</v>
      </c>
      <c r="M413" s="89">
        <f t="shared" si="129"/>
        <v>0</v>
      </c>
      <c r="N413" s="89">
        <f t="shared" si="129"/>
        <v>4800000000</v>
      </c>
      <c r="O413" s="89">
        <f t="shared" ref="O413:T413" si="130">C413-I413</f>
        <v>0</v>
      </c>
      <c r="P413" s="89">
        <f t="shared" si="130"/>
        <v>0</v>
      </c>
      <c r="Q413" s="89">
        <f t="shared" si="130"/>
        <v>0</v>
      </c>
      <c r="R413" s="89">
        <f t="shared" si="130"/>
        <v>0</v>
      </c>
      <c r="S413" s="89">
        <f t="shared" si="130"/>
        <v>0</v>
      </c>
      <c r="T413" s="89">
        <f t="shared" si="130"/>
        <v>0</v>
      </c>
    </row>
    <row r="414" spans="1:22" x14ac:dyDescent="0.25">
      <c r="A414" s="581" t="s">
        <v>299</v>
      </c>
      <c r="B414" s="581"/>
      <c r="C414" s="320">
        <f t="shared" ref="C414:T414" si="131">SUM(C413,C396,C373)</f>
        <v>184403000000</v>
      </c>
      <c r="D414" s="320">
        <f t="shared" si="131"/>
        <v>75770000000</v>
      </c>
      <c r="E414" s="320">
        <f t="shared" si="131"/>
        <v>2200000000</v>
      </c>
      <c r="F414" s="320">
        <f t="shared" si="131"/>
        <v>39192000000</v>
      </c>
      <c r="G414" s="320">
        <f t="shared" si="131"/>
        <v>0</v>
      </c>
      <c r="H414" s="320">
        <f t="shared" si="131"/>
        <v>301565000000</v>
      </c>
      <c r="I414" s="320">
        <f t="shared" si="131"/>
        <v>240477968137</v>
      </c>
      <c r="J414" s="320">
        <f t="shared" si="131"/>
        <v>98227491427</v>
      </c>
      <c r="K414" s="320">
        <f t="shared" si="131"/>
        <v>2200000000</v>
      </c>
      <c r="L414" s="320">
        <f t="shared" si="131"/>
        <v>49366957842</v>
      </c>
      <c r="M414" s="320">
        <f t="shared" si="131"/>
        <v>0</v>
      </c>
      <c r="N414" s="320">
        <f t="shared" si="131"/>
        <v>390272417406</v>
      </c>
      <c r="O414" s="320">
        <f t="shared" si="131"/>
        <v>-56074968137</v>
      </c>
      <c r="P414" s="320">
        <f t="shared" si="131"/>
        <v>-22457491427</v>
      </c>
      <c r="Q414" s="320">
        <f t="shared" si="131"/>
        <v>0</v>
      </c>
      <c r="R414" s="320">
        <f t="shared" si="131"/>
        <v>-10174957842</v>
      </c>
      <c r="S414" s="320">
        <f t="shared" si="131"/>
        <v>0</v>
      </c>
      <c r="T414" s="320">
        <f t="shared" si="131"/>
        <v>-88707417406</v>
      </c>
    </row>
    <row r="416" spans="1:22" x14ac:dyDescent="0.25">
      <c r="A416" s="577" t="s">
        <v>197</v>
      </c>
      <c r="B416" s="577"/>
      <c r="C416" s="577"/>
      <c r="D416" s="577"/>
      <c r="E416" s="577"/>
      <c r="F416" s="577"/>
      <c r="G416" s="577"/>
      <c r="H416" s="577"/>
      <c r="I416" s="577"/>
      <c r="J416" s="577"/>
      <c r="K416" s="577"/>
      <c r="L416" s="577"/>
      <c r="M416" s="577"/>
      <c r="N416" s="577"/>
      <c r="O416" s="577"/>
      <c r="P416" s="577"/>
      <c r="Q416" s="577"/>
      <c r="R416" s="577"/>
      <c r="S416" s="577"/>
      <c r="T416" s="577"/>
    </row>
    <row r="417" spans="1:20" x14ac:dyDescent="0.25">
      <c r="A417" s="578" t="s">
        <v>5</v>
      </c>
      <c r="B417" s="579"/>
      <c r="C417" s="577" t="s">
        <v>200</v>
      </c>
      <c r="D417" s="577"/>
      <c r="E417" s="577"/>
      <c r="F417" s="577"/>
      <c r="G417" s="577"/>
      <c r="H417" s="577"/>
      <c r="I417" s="577" t="s">
        <v>199</v>
      </c>
      <c r="J417" s="577"/>
      <c r="K417" s="577"/>
      <c r="L417" s="577"/>
      <c r="M417" s="577"/>
      <c r="N417" s="577"/>
      <c r="O417" s="577" t="s">
        <v>178</v>
      </c>
      <c r="P417" s="577"/>
      <c r="Q417" s="577"/>
      <c r="R417" s="577"/>
      <c r="S417" s="577"/>
      <c r="T417" s="577"/>
    </row>
    <row r="418" spans="1:20" x14ac:dyDescent="0.25">
      <c r="A418" s="562"/>
      <c r="B418" s="580"/>
      <c r="C418" s="321" t="s">
        <v>9</v>
      </c>
      <c r="D418" s="321" t="s">
        <v>10</v>
      </c>
      <c r="E418" s="321" t="s">
        <v>11</v>
      </c>
      <c r="F418" s="321" t="s">
        <v>12</v>
      </c>
      <c r="G418" s="321" t="s">
        <v>180</v>
      </c>
      <c r="H418" s="321" t="s">
        <v>0</v>
      </c>
      <c r="I418" s="321" t="s">
        <v>9</v>
      </c>
      <c r="J418" s="321" t="s">
        <v>10</v>
      </c>
      <c r="K418" s="321" t="s">
        <v>11</v>
      </c>
      <c r="L418" s="321" t="s">
        <v>12</v>
      </c>
      <c r="M418" s="321" t="s">
        <v>180</v>
      </c>
      <c r="N418" s="321" t="s">
        <v>0</v>
      </c>
      <c r="O418" s="321" t="s">
        <v>9</v>
      </c>
      <c r="P418" s="321" t="s">
        <v>10</v>
      </c>
      <c r="Q418" s="321" t="s">
        <v>11</v>
      </c>
      <c r="R418" s="321" t="s">
        <v>12</v>
      </c>
      <c r="S418" s="321" t="s">
        <v>180</v>
      </c>
      <c r="T418" s="321" t="s">
        <v>0</v>
      </c>
    </row>
    <row r="419" spans="1:20" ht="20.25" customHeight="1" x14ac:dyDescent="0.25">
      <c r="A419" s="553" t="s">
        <v>196</v>
      </c>
      <c r="B419" s="556" t="s">
        <v>187</v>
      </c>
      <c r="D419" s="88"/>
      <c r="E419" s="88"/>
      <c r="F419" s="88"/>
      <c r="G419" s="88"/>
      <c r="H419" s="88">
        <f>SUM(D419:G419)</f>
        <v>0</v>
      </c>
      <c r="J419" s="88"/>
      <c r="K419" s="88"/>
      <c r="L419" s="88"/>
      <c r="M419" s="88"/>
      <c r="N419" s="88">
        <f>SUM(I419:M419)</f>
        <v>0</v>
      </c>
      <c r="O419" s="88"/>
      <c r="P419" s="88"/>
      <c r="Q419" s="88"/>
      <c r="R419" s="88"/>
      <c r="S419" s="88"/>
      <c r="T419" s="88">
        <f>SUM(P419:S419)</f>
        <v>0</v>
      </c>
    </row>
    <row r="420" spans="1:20" x14ac:dyDescent="0.25">
      <c r="A420" s="554"/>
      <c r="B420" s="556"/>
      <c r="C420" s="88"/>
      <c r="D420" s="88"/>
      <c r="E420" s="88"/>
      <c r="F420" s="88"/>
      <c r="G420" s="88"/>
      <c r="H420" s="88">
        <f t="shared" ref="H420:H428" si="132">SUM(D420:G420)</f>
        <v>0</v>
      </c>
      <c r="I420" s="88"/>
      <c r="J420" s="88"/>
      <c r="K420" s="88"/>
      <c r="L420" s="88"/>
      <c r="M420" s="88"/>
      <c r="N420" s="88">
        <f t="shared" ref="N420:N483" si="133">SUM(I420:M420)</f>
        <v>0</v>
      </c>
      <c r="O420" s="88"/>
      <c r="P420" s="88"/>
      <c r="Q420" s="88"/>
      <c r="R420" s="88"/>
      <c r="S420" s="88"/>
      <c r="T420" s="88">
        <f t="shared" ref="T420:T428" si="134">SUM(P420:S420)</f>
        <v>0</v>
      </c>
    </row>
    <row r="421" spans="1:20" x14ac:dyDescent="0.25">
      <c r="A421" s="554"/>
      <c r="B421" s="556"/>
      <c r="C421" s="88"/>
      <c r="D421" s="88"/>
      <c r="E421" s="88"/>
      <c r="F421" s="88"/>
      <c r="G421" s="88"/>
      <c r="H421" s="88">
        <f t="shared" si="132"/>
        <v>0</v>
      </c>
      <c r="I421" s="88"/>
      <c r="J421" s="88"/>
      <c r="K421" s="88"/>
      <c r="L421" s="88"/>
      <c r="M421" s="88"/>
      <c r="N421" s="88">
        <f t="shared" si="133"/>
        <v>0</v>
      </c>
      <c r="O421" s="88"/>
      <c r="P421" s="88"/>
      <c r="Q421" s="88"/>
      <c r="R421" s="88"/>
      <c r="S421" s="88"/>
      <c r="T421" s="88">
        <f t="shared" si="134"/>
        <v>0</v>
      </c>
    </row>
    <row r="422" spans="1:20" x14ac:dyDescent="0.25">
      <c r="A422" s="554"/>
      <c r="B422" s="556"/>
      <c r="C422" s="88"/>
      <c r="D422" s="88"/>
      <c r="E422" s="88"/>
      <c r="F422" s="88"/>
      <c r="G422" s="88"/>
      <c r="H422" s="88">
        <f t="shared" si="132"/>
        <v>0</v>
      </c>
      <c r="I422" s="88"/>
      <c r="J422" s="88"/>
      <c r="K422" s="88"/>
      <c r="L422" s="88"/>
      <c r="M422" s="88"/>
      <c r="N422" s="88">
        <f t="shared" si="133"/>
        <v>0</v>
      </c>
      <c r="O422" s="88"/>
      <c r="P422" s="88"/>
      <c r="Q422" s="88"/>
      <c r="R422" s="88"/>
      <c r="S422" s="88"/>
      <c r="T422" s="88">
        <f t="shared" si="134"/>
        <v>0</v>
      </c>
    </row>
    <row r="423" spans="1:20" x14ac:dyDescent="0.25">
      <c r="A423" s="554"/>
      <c r="B423" s="556"/>
      <c r="C423" s="88"/>
      <c r="D423" s="88"/>
      <c r="E423" s="88"/>
      <c r="F423" s="88"/>
      <c r="G423" s="88"/>
      <c r="H423" s="88">
        <f t="shared" si="132"/>
        <v>0</v>
      </c>
      <c r="I423" s="88"/>
      <c r="J423" s="88"/>
      <c r="K423" s="88"/>
      <c r="L423" s="88"/>
      <c r="M423" s="88"/>
      <c r="N423" s="88">
        <f t="shared" si="133"/>
        <v>0</v>
      </c>
      <c r="O423" s="88"/>
      <c r="P423" s="88"/>
      <c r="Q423" s="88"/>
      <c r="R423" s="88"/>
      <c r="S423" s="88"/>
      <c r="T423" s="88">
        <f t="shared" si="134"/>
        <v>0</v>
      </c>
    </row>
    <row r="424" spans="1:20" x14ac:dyDescent="0.25">
      <c r="A424" s="554"/>
      <c r="B424" s="556"/>
      <c r="C424" s="88"/>
      <c r="D424" s="88"/>
      <c r="E424" s="88"/>
      <c r="F424" s="88"/>
      <c r="G424" s="88"/>
      <c r="H424" s="88">
        <f t="shared" si="132"/>
        <v>0</v>
      </c>
      <c r="I424" s="88"/>
      <c r="J424" s="88"/>
      <c r="K424" s="88"/>
      <c r="L424" s="88"/>
      <c r="M424" s="88"/>
      <c r="N424" s="88">
        <f t="shared" si="133"/>
        <v>0</v>
      </c>
      <c r="O424" s="88"/>
      <c r="P424" s="88"/>
      <c r="Q424" s="88"/>
      <c r="R424" s="88"/>
      <c r="S424" s="88"/>
      <c r="T424" s="88">
        <f t="shared" si="134"/>
        <v>0</v>
      </c>
    </row>
    <row r="425" spans="1:20" x14ac:dyDescent="0.25">
      <c r="A425" s="554"/>
      <c r="B425" s="556"/>
      <c r="C425" s="88"/>
      <c r="D425" s="88"/>
      <c r="E425" s="88"/>
      <c r="F425" s="88"/>
      <c r="G425" s="88"/>
      <c r="H425" s="88">
        <f t="shared" si="132"/>
        <v>0</v>
      </c>
      <c r="I425" s="88"/>
      <c r="J425" s="88"/>
      <c r="K425" s="88"/>
      <c r="L425" s="88"/>
      <c r="M425" s="88"/>
      <c r="N425" s="88">
        <f t="shared" si="133"/>
        <v>0</v>
      </c>
      <c r="O425" s="88"/>
      <c r="P425" s="88"/>
      <c r="Q425" s="88"/>
      <c r="R425" s="88"/>
      <c r="S425" s="88"/>
      <c r="T425" s="88">
        <f t="shared" si="134"/>
        <v>0</v>
      </c>
    </row>
    <row r="426" spans="1:20" x14ac:dyDescent="0.25">
      <c r="A426" s="554"/>
      <c r="B426" s="556"/>
      <c r="C426" s="88"/>
      <c r="D426" s="88"/>
      <c r="E426" s="88"/>
      <c r="F426" s="88"/>
      <c r="G426" s="88"/>
      <c r="H426" s="88">
        <f t="shared" si="132"/>
        <v>0</v>
      </c>
      <c r="I426" s="88"/>
      <c r="J426" s="88"/>
      <c r="K426" s="88"/>
      <c r="L426" s="88"/>
      <c r="M426" s="88"/>
      <c r="N426" s="88">
        <f t="shared" si="133"/>
        <v>0</v>
      </c>
      <c r="O426" s="88"/>
      <c r="P426" s="88"/>
      <c r="Q426" s="88"/>
      <c r="R426" s="88"/>
      <c r="S426" s="88"/>
      <c r="T426" s="88">
        <f t="shared" si="134"/>
        <v>0</v>
      </c>
    </row>
    <row r="427" spans="1:20" x14ac:dyDescent="0.25">
      <c r="A427" s="554"/>
      <c r="B427" s="556"/>
      <c r="C427" s="88"/>
      <c r="D427" s="88"/>
      <c r="E427" s="88"/>
      <c r="F427" s="88"/>
      <c r="G427" s="88"/>
      <c r="H427" s="88">
        <f t="shared" si="132"/>
        <v>0</v>
      </c>
      <c r="I427" s="88"/>
      <c r="J427" s="88"/>
      <c r="K427" s="88"/>
      <c r="L427" s="88"/>
      <c r="M427" s="88"/>
      <c r="N427" s="88">
        <f t="shared" si="133"/>
        <v>0</v>
      </c>
      <c r="O427" s="88"/>
      <c r="P427" s="88"/>
      <c r="Q427" s="88"/>
      <c r="R427" s="88"/>
      <c r="S427" s="88"/>
      <c r="T427" s="88">
        <f t="shared" si="134"/>
        <v>0</v>
      </c>
    </row>
    <row r="428" spans="1:20" x14ac:dyDescent="0.25">
      <c r="A428" s="554"/>
      <c r="B428" s="556"/>
      <c r="C428" s="88"/>
      <c r="D428" s="88"/>
      <c r="E428" s="88"/>
      <c r="F428" s="88"/>
      <c r="G428" s="88"/>
      <c r="H428" s="88">
        <f t="shared" si="132"/>
        <v>0</v>
      </c>
      <c r="I428" s="88"/>
      <c r="J428" s="88"/>
      <c r="K428" s="88"/>
      <c r="L428" s="88"/>
      <c r="M428" s="88"/>
      <c r="N428" s="88">
        <f t="shared" si="133"/>
        <v>0</v>
      </c>
      <c r="O428" s="88"/>
      <c r="P428" s="88"/>
      <c r="Q428" s="88"/>
      <c r="R428" s="88"/>
      <c r="S428" s="88"/>
      <c r="T428" s="88">
        <f t="shared" si="134"/>
        <v>0</v>
      </c>
    </row>
    <row r="429" spans="1:20" x14ac:dyDescent="0.25">
      <c r="A429" s="554"/>
      <c r="B429" s="556"/>
      <c r="C429" s="89">
        <f t="shared" ref="C429:M429" si="135">SUM(C419:C428)</f>
        <v>0</v>
      </c>
      <c r="D429" s="89">
        <f t="shared" si="135"/>
        <v>0</v>
      </c>
      <c r="E429" s="89">
        <f t="shared" si="135"/>
        <v>0</v>
      </c>
      <c r="F429" s="89">
        <f t="shared" si="135"/>
        <v>0</v>
      </c>
      <c r="G429" s="89">
        <f t="shared" si="135"/>
        <v>0</v>
      </c>
      <c r="H429" s="89">
        <f t="shared" si="135"/>
        <v>0</v>
      </c>
      <c r="I429" s="89">
        <f t="shared" si="135"/>
        <v>0</v>
      </c>
      <c r="J429" s="89">
        <f t="shared" si="135"/>
        <v>0</v>
      </c>
      <c r="K429" s="89">
        <f t="shared" si="135"/>
        <v>0</v>
      </c>
      <c r="L429" s="89">
        <f t="shared" si="135"/>
        <v>0</v>
      </c>
      <c r="M429" s="89">
        <f t="shared" si="135"/>
        <v>0</v>
      </c>
      <c r="N429" s="89">
        <f>SUM(N419:N428)</f>
        <v>0</v>
      </c>
      <c r="O429" s="89">
        <f t="shared" ref="O429:T429" si="136">C429-I429</f>
        <v>0</v>
      </c>
      <c r="P429" s="89">
        <f t="shared" si="136"/>
        <v>0</v>
      </c>
      <c r="Q429" s="89">
        <f t="shared" si="136"/>
        <v>0</v>
      </c>
      <c r="R429" s="89">
        <f t="shared" si="136"/>
        <v>0</v>
      </c>
      <c r="S429" s="89">
        <f t="shared" si="136"/>
        <v>0</v>
      </c>
      <c r="T429" s="89">
        <f t="shared" si="136"/>
        <v>0</v>
      </c>
    </row>
    <row r="430" spans="1:20" ht="20.25" customHeight="1" x14ac:dyDescent="0.25">
      <c r="A430" s="554"/>
      <c r="B430" s="556" t="s">
        <v>188</v>
      </c>
      <c r="D430" s="88"/>
      <c r="E430" s="88"/>
      <c r="F430" s="88"/>
      <c r="G430" s="88"/>
      <c r="H430" s="88">
        <f>SUM(D430:G430)</f>
        <v>0</v>
      </c>
      <c r="J430" s="88"/>
      <c r="K430" s="88"/>
      <c r="L430" s="88"/>
      <c r="M430" s="88"/>
      <c r="N430" s="88">
        <f t="shared" si="133"/>
        <v>0</v>
      </c>
      <c r="O430" s="88"/>
      <c r="P430" s="88"/>
      <c r="Q430" s="88"/>
      <c r="R430" s="88"/>
      <c r="S430" s="88"/>
      <c r="T430" s="88">
        <f>SUM(P430:S430)</f>
        <v>0</v>
      </c>
    </row>
    <row r="431" spans="1:20" x14ac:dyDescent="0.25">
      <c r="A431" s="554"/>
      <c r="B431" s="556"/>
      <c r="C431" s="88"/>
      <c r="D431" s="88"/>
      <c r="E431" s="88"/>
      <c r="F431" s="88"/>
      <c r="G431" s="88"/>
      <c r="H431" s="88">
        <f t="shared" ref="H431:H439" si="137">SUM(D431:G431)</f>
        <v>0</v>
      </c>
      <c r="I431" s="88"/>
      <c r="J431" s="88"/>
      <c r="K431" s="88"/>
      <c r="L431" s="88"/>
      <c r="M431" s="88"/>
      <c r="N431" s="88">
        <f t="shared" si="133"/>
        <v>0</v>
      </c>
      <c r="O431" s="88"/>
      <c r="P431" s="88"/>
      <c r="Q431" s="88"/>
      <c r="R431" s="88"/>
      <c r="S431" s="88"/>
      <c r="T431" s="88">
        <f t="shared" ref="T431:T439" si="138">SUM(P431:S431)</f>
        <v>0</v>
      </c>
    </row>
    <row r="432" spans="1:20" x14ac:dyDescent="0.25">
      <c r="A432" s="554"/>
      <c r="B432" s="556"/>
      <c r="C432" s="88"/>
      <c r="D432" s="88"/>
      <c r="E432" s="88"/>
      <c r="F432" s="88"/>
      <c r="G432" s="88"/>
      <c r="H432" s="88">
        <f t="shared" si="137"/>
        <v>0</v>
      </c>
      <c r="I432" s="88"/>
      <c r="J432" s="88"/>
      <c r="K432" s="88"/>
      <c r="L432" s="88"/>
      <c r="M432" s="88"/>
      <c r="N432" s="88">
        <f t="shared" si="133"/>
        <v>0</v>
      </c>
      <c r="O432" s="88"/>
      <c r="P432" s="88"/>
      <c r="Q432" s="88"/>
      <c r="R432" s="88"/>
      <c r="S432" s="88"/>
      <c r="T432" s="88">
        <f t="shared" si="138"/>
        <v>0</v>
      </c>
    </row>
    <row r="433" spans="1:20" x14ac:dyDescent="0.25">
      <c r="A433" s="554"/>
      <c r="B433" s="556"/>
      <c r="C433" s="88"/>
      <c r="D433" s="88"/>
      <c r="E433" s="88"/>
      <c r="F433" s="88"/>
      <c r="G433" s="88"/>
      <c r="H433" s="88">
        <f t="shared" si="137"/>
        <v>0</v>
      </c>
      <c r="I433" s="88"/>
      <c r="J433" s="88"/>
      <c r="K433" s="88"/>
      <c r="L433" s="88"/>
      <c r="M433" s="88"/>
      <c r="N433" s="88">
        <f t="shared" si="133"/>
        <v>0</v>
      </c>
      <c r="O433" s="88"/>
      <c r="P433" s="88"/>
      <c r="Q433" s="88"/>
      <c r="R433" s="88"/>
      <c r="S433" s="88"/>
      <c r="T433" s="88">
        <f t="shared" si="138"/>
        <v>0</v>
      </c>
    </row>
    <row r="434" spans="1:20" x14ac:dyDescent="0.25">
      <c r="A434" s="554"/>
      <c r="B434" s="556"/>
      <c r="C434" s="88"/>
      <c r="D434" s="88"/>
      <c r="E434" s="88"/>
      <c r="F434" s="88"/>
      <c r="G434" s="88"/>
      <c r="H434" s="88">
        <f t="shared" si="137"/>
        <v>0</v>
      </c>
      <c r="I434" s="88"/>
      <c r="J434" s="88"/>
      <c r="K434" s="88"/>
      <c r="L434" s="88"/>
      <c r="M434" s="88"/>
      <c r="N434" s="88">
        <f t="shared" si="133"/>
        <v>0</v>
      </c>
      <c r="O434" s="88"/>
      <c r="P434" s="88"/>
      <c r="Q434" s="88"/>
      <c r="R434" s="88"/>
      <c r="S434" s="88"/>
      <c r="T434" s="88">
        <f t="shared" si="138"/>
        <v>0</v>
      </c>
    </row>
    <row r="435" spans="1:20" x14ac:dyDescent="0.25">
      <c r="A435" s="554"/>
      <c r="B435" s="556"/>
      <c r="C435" s="88"/>
      <c r="D435" s="88"/>
      <c r="E435" s="88"/>
      <c r="F435" s="88"/>
      <c r="G435" s="88"/>
      <c r="H435" s="88">
        <f t="shared" si="137"/>
        <v>0</v>
      </c>
      <c r="I435" s="88"/>
      <c r="J435" s="88"/>
      <c r="K435" s="88"/>
      <c r="L435" s="88"/>
      <c r="M435" s="88"/>
      <c r="N435" s="88">
        <f t="shared" si="133"/>
        <v>0</v>
      </c>
      <c r="O435" s="88"/>
      <c r="P435" s="88"/>
      <c r="Q435" s="88"/>
      <c r="R435" s="88"/>
      <c r="S435" s="88"/>
      <c r="T435" s="88">
        <f t="shared" si="138"/>
        <v>0</v>
      </c>
    </row>
    <row r="436" spans="1:20" x14ac:dyDescent="0.25">
      <c r="A436" s="554"/>
      <c r="B436" s="556"/>
      <c r="C436" s="88"/>
      <c r="D436" s="88"/>
      <c r="E436" s="88"/>
      <c r="F436" s="88"/>
      <c r="G436" s="88"/>
      <c r="H436" s="88">
        <f t="shared" si="137"/>
        <v>0</v>
      </c>
      <c r="I436" s="88"/>
      <c r="J436" s="88"/>
      <c r="K436" s="88"/>
      <c r="L436" s="88"/>
      <c r="M436" s="88"/>
      <c r="N436" s="88">
        <f t="shared" si="133"/>
        <v>0</v>
      </c>
      <c r="O436" s="88"/>
      <c r="P436" s="88"/>
      <c r="Q436" s="88"/>
      <c r="R436" s="88"/>
      <c r="S436" s="88"/>
      <c r="T436" s="88">
        <f t="shared" si="138"/>
        <v>0</v>
      </c>
    </row>
    <row r="437" spans="1:20" x14ac:dyDescent="0.25">
      <c r="A437" s="554"/>
      <c r="B437" s="556"/>
      <c r="C437" s="88"/>
      <c r="D437" s="88"/>
      <c r="E437" s="88"/>
      <c r="F437" s="88"/>
      <c r="G437" s="88"/>
      <c r="H437" s="88">
        <f t="shared" si="137"/>
        <v>0</v>
      </c>
      <c r="I437" s="88"/>
      <c r="J437" s="88"/>
      <c r="K437" s="88"/>
      <c r="L437" s="88"/>
      <c r="M437" s="88"/>
      <c r="N437" s="88">
        <f t="shared" si="133"/>
        <v>0</v>
      </c>
      <c r="O437" s="88"/>
      <c r="P437" s="88"/>
      <c r="Q437" s="88"/>
      <c r="R437" s="88"/>
      <c r="S437" s="88"/>
      <c r="T437" s="88">
        <f t="shared" si="138"/>
        <v>0</v>
      </c>
    </row>
    <row r="438" spans="1:20" x14ac:dyDescent="0.25">
      <c r="A438" s="554"/>
      <c r="B438" s="556"/>
      <c r="C438" s="88"/>
      <c r="D438" s="88"/>
      <c r="E438" s="88"/>
      <c r="F438" s="88"/>
      <c r="G438" s="88"/>
      <c r="H438" s="88">
        <f t="shared" si="137"/>
        <v>0</v>
      </c>
      <c r="I438" s="88"/>
      <c r="J438" s="88"/>
      <c r="K438" s="88"/>
      <c r="L438" s="88"/>
      <c r="M438" s="88"/>
      <c r="N438" s="88">
        <f t="shared" si="133"/>
        <v>0</v>
      </c>
      <c r="O438" s="88"/>
      <c r="P438" s="88"/>
      <c r="Q438" s="88"/>
      <c r="R438" s="88"/>
      <c r="S438" s="88"/>
      <c r="T438" s="88">
        <f t="shared" si="138"/>
        <v>0</v>
      </c>
    </row>
    <row r="439" spans="1:20" x14ac:dyDescent="0.25">
      <c r="A439" s="554"/>
      <c r="B439" s="556"/>
      <c r="C439" s="88"/>
      <c r="D439" s="88"/>
      <c r="E439" s="88"/>
      <c r="F439" s="88"/>
      <c r="G439" s="88"/>
      <c r="H439" s="88">
        <f t="shared" si="137"/>
        <v>0</v>
      </c>
      <c r="I439" s="88"/>
      <c r="J439" s="88"/>
      <c r="K439" s="88"/>
      <c r="L439" s="88"/>
      <c r="M439" s="88"/>
      <c r="N439" s="88">
        <f t="shared" si="133"/>
        <v>0</v>
      </c>
      <c r="O439" s="88"/>
      <c r="P439" s="88"/>
      <c r="Q439" s="88"/>
      <c r="R439" s="88"/>
      <c r="S439" s="88"/>
      <c r="T439" s="88">
        <f t="shared" si="138"/>
        <v>0</v>
      </c>
    </row>
    <row r="440" spans="1:20" x14ac:dyDescent="0.25">
      <c r="A440" s="554"/>
      <c r="B440" s="556"/>
      <c r="C440" s="89">
        <f t="shared" ref="C440:M440" si="139">SUM(C430:C439)</f>
        <v>0</v>
      </c>
      <c r="D440" s="89">
        <f t="shared" si="139"/>
        <v>0</v>
      </c>
      <c r="E440" s="89">
        <f t="shared" si="139"/>
        <v>0</v>
      </c>
      <c r="F440" s="89">
        <f t="shared" si="139"/>
        <v>0</v>
      </c>
      <c r="G440" s="89">
        <f t="shared" si="139"/>
        <v>0</v>
      </c>
      <c r="H440" s="89">
        <f t="shared" si="139"/>
        <v>0</v>
      </c>
      <c r="I440" s="89">
        <f t="shared" si="139"/>
        <v>0</v>
      </c>
      <c r="J440" s="89">
        <f t="shared" si="139"/>
        <v>0</v>
      </c>
      <c r="K440" s="89">
        <f t="shared" si="139"/>
        <v>0</v>
      </c>
      <c r="L440" s="89">
        <f t="shared" si="139"/>
        <v>0</v>
      </c>
      <c r="M440" s="89">
        <f t="shared" si="139"/>
        <v>0</v>
      </c>
      <c r="N440" s="89">
        <f>SUM(N430:N439)</f>
        <v>0</v>
      </c>
      <c r="O440" s="89">
        <f t="shared" ref="O440:T440" si="140">C440-I440</f>
        <v>0</v>
      </c>
      <c r="P440" s="89">
        <f t="shared" si="140"/>
        <v>0</v>
      </c>
      <c r="Q440" s="89">
        <f t="shared" si="140"/>
        <v>0</v>
      </c>
      <c r="R440" s="89">
        <f t="shared" si="140"/>
        <v>0</v>
      </c>
      <c r="S440" s="89">
        <f t="shared" si="140"/>
        <v>0</v>
      </c>
      <c r="T440" s="89">
        <f t="shared" si="140"/>
        <v>0</v>
      </c>
    </row>
    <row r="441" spans="1:20" ht="20.25" customHeight="1" x14ac:dyDescent="0.25">
      <c r="A441" s="554"/>
      <c r="B441" s="556" t="s">
        <v>189</v>
      </c>
      <c r="D441" s="88"/>
      <c r="E441" s="88"/>
      <c r="F441" s="88"/>
      <c r="G441" s="88"/>
      <c r="H441" s="88">
        <f>SUM(D441:G441)</f>
        <v>0</v>
      </c>
      <c r="J441" s="88"/>
      <c r="K441" s="88"/>
      <c r="L441" s="88"/>
      <c r="M441" s="88"/>
      <c r="N441" s="88">
        <f t="shared" si="133"/>
        <v>0</v>
      </c>
      <c r="O441" s="88"/>
      <c r="P441" s="88"/>
      <c r="Q441" s="88"/>
      <c r="R441" s="88"/>
      <c r="S441" s="88"/>
      <c r="T441" s="88">
        <f>SUM(P441:S441)</f>
        <v>0</v>
      </c>
    </row>
    <row r="442" spans="1:20" x14ac:dyDescent="0.25">
      <c r="A442" s="554"/>
      <c r="B442" s="556"/>
      <c r="C442" s="88"/>
      <c r="D442" s="88"/>
      <c r="E442" s="88"/>
      <c r="F442" s="88"/>
      <c r="G442" s="88"/>
      <c r="H442" s="88">
        <f t="shared" ref="H442:H450" si="141">SUM(D442:G442)</f>
        <v>0</v>
      </c>
      <c r="I442" s="88"/>
      <c r="J442" s="88"/>
      <c r="K442" s="88"/>
      <c r="L442" s="88"/>
      <c r="M442" s="88"/>
      <c r="N442" s="88">
        <f t="shared" si="133"/>
        <v>0</v>
      </c>
      <c r="O442" s="88"/>
      <c r="P442" s="88"/>
      <c r="Q442" s="88"/>
      <c r="R442" s="88"/>
      <c r="S442" s="88"/>
      <c r="T442" s="88">
        <f t="shared" ref="T442:T450" si="142">SUM(P442:S442)</f>
        <v>0</v>
      </c>
    </row>
    <row r="443" spans="1:20" x14ac:dyDescent="0.25">
      <c r="A443" s="554"/>
      <c r="B443" s="556"/>
      <c r="C443" s="88"/>
      <c r="D443" s="88"/>
      <c r="E443" s="88"/>
      <c r="F443" s="88"/>
      <c r="G443" s="88"/>
      <c r="H443" s="88">
        <f t="shared" si="141"/>
        <v>0</v>
      </c>
      <c r="I443" s="88"/>
      <c r="J443" s="88"/>
      <c r="K443" s="88"/>
      <c r="L443" s="88"/>
      <c r="M443" s="88"/>
      <c r="N443" s="88">
        <f t="shared" si="133"/>
        <v>0</v>
      </c>
      <c r="O443" s="88"/>
      <c r="P443" s="88"/>
      <c r="Q443" s="88"/>
      <c r="R443" s="88"/>
      <c r="S443" s="88"/>
      <c r="T443" s="88">
        <f t="shared" si="142"/>
        <v>0</v>
      </c>
    </row>
    <row r="444" spans="1:20" x14ac:dyDescent="0.25">
      <c r="A444" s="554"/>
      <c r="B444" s="556"/>
      <c r="C444" s="88"/>
      <c r="D444" s="88"/>
      <c r="E444" s="88"/>
      <c r="F444" s="88"/>
      <c r="G444" s="88"/>
      <c r="H444" s="88">
        <f t="shared" si="141"/>
        <v>0</v>
      </c>
      <c r="I444" s="88"/>
      <c r="J444" s="88"/>
      <c r="K444" s="88"/>
      <c r="L444" s="88"/>
      <c r="M444" s="88"/>
      <c r="N444" s="88">
        <f t="shared" si="133"/>
        <v>0</v>
      </c>
      <c r="O444" s="88"/>
      <c r="P444" s="88"/>
      <c r="Q444" s="88"/>
      <c r="R444" s="88"/>
      <c r="S444" s="88"/>
      <c r="T444" s="88">
        <f t="shared" si="142"/>
        <v>0</v>
      </c>
    </row>
    <row r="445" spans="1:20" x14ac:dyDescent="0.25">
      <c r="A445" s="554"/>
      <c r="B445" s="556"/>
      <c r="C445" s="88"/>
      <c r="D445" s="88"/>
      <c r="E445" s="88"/>
      <c r="F445" s="88"/>
      <c r="G445" s="88"/>
      <c r="H445" s="88">
        <f t="shared" si="141"/>
        <v>0</v>
      </c>
      <c r="I445" s="88"/>
      <c r="J445" s="88"/>
      <c r="K445" s="88"/>
      <c r="L445" s="88"/>
      <c r="M445" s="88"/>
      <c r="N445" s="88">
        <f t="shared" si="133"/>
        <v>0</v>
      </c>
      <c r="O445" s="88"/>
      <c r="P445" s="88"/>
      <c r="Q445" s="88"/>
      <c r="R445" s="88"/>
      <c r="S445" s="88"/>
      <c r="T445" s="88">
        <f t="shared" si="142"/>
        <v>0</v>
      </c>
    </row>
    <row r="446" spans="1:20" x14ac:dyDescent="0.25">
      <c r="A446" s="554"/>
      <c r="B446" s="556"/>
      <c r="C446" s="88"/>
      <c r="D446" s="88"/>
      <c r="E446" s="88"/>
      <c r="F446" s="88"/>
      <c r="G446" s="88"/>
      <c r="H446" s="88">
        <f t="shared" si="141"/>
        <v>0</v>
      </c>
      <c r="I446" s="88"/>
      <c r="J446" s="88"/>
      <c r="K446" s="88"/>
      <c r="L446" s="88"/>
      <c r="M446" s="88"/>
      <c r="N446" s="88">
        <f t="shared" si="133"/>
        <v>0</v>
      </c>
      <c r="O446" s="88"/>
      <c r="P446" s="88"/>
      <c r="Q446" s="88"/>
      <c r="R446" s="88"/>
      <c r="S446" s="88"/>
      <c r="T446" s="88">
        <f t="shared" si="142"/>
        <v>0</v>
      </c>
    </row>
    <row r="447" spans="1:20" x14ac:dyDescent="0.25">
      <c r="A447" s="554"/>
      <c r="B447" s="556"/>
      <c r="C447" s="88"/>
      <c r="D447" s="88"/>
      <c r="E447" s="88"/>
      <c r="F447" s="88"/>
      <c r="G447" s="88"/>
      <c r="H447" s="88">
        <f t="shared" si="141"/>
        <v>0</v>
      </c>
      <c r="I447" s="88"/>
      <c r="J447" s="88"/>
      <c r="K447" s="88"/>
      <c r="L447" s="88"/>
      <c r="M447" s="88"/>
      <c r="N447" s="88">
        <f t="shared" si="133"/>
        <v>0</v>
      </c>
      <c r="O447" s="88"/>
      <c r="P447" s="88"/>
      <c r="Q447" s="88"/>
      <c r="R447" s="88"/>
      <c r="S447" s="88"/>
      <c r="T447" s="88">
        <f t="shared" si="142"/>
        <v>0</v>
      </c>
    </row>
    <row r="448" spans="1:20" x14ac:dyDescent="0.25">
      <c r="A448" s="554"/>
      <c r="B448" s="556"/>
      <c r="C448" s="88"/>
      <c r="D448" s="88"/>
      <c r="E448" s="88"/>
      <c r="F448" s="88"/>
      <c r="G448" s="88"/>
      <c r="H448" s="88">
        <f t="shared" si="141"/>
        <v>0</v>
      </c>
      <c r="I448" s="88"/>
      <c r="J448" s="88"/>
      <c r="K448" s="88"/>
      <c r="L448" s="88"/>
      <c r="M448" s="88"/>
      <c r="N448" s="88">
        <f t="shared" si="133"/>
        <v>0</v>
      </c>
      <c r="O448" s="88"/>
      <c r="P448" s="88"/>
      <c r="Q448" s="88"/>
      <c r="R448" s="88"/>
      <c r="S448" s="88"/>
      <c r="T448" s="88">
        <f t="shared" si="142"/>
        <v>0</v>
      </c>
    </row>
    <row r="449" spans="1:20" x14ac:dyDescent="0.25">
      <c r="A449" s="554"/>
      <c r="B449" s="556"/>
      <c r="C449" s="88"/>
      <c r="D449" s="88"/>
      <c r="E449" s="88"/>
      <c r="F449" s="88"/>
      <c r="G449" s="88"/>
      <c r="H449" s="88">
        <f t="shared" si="141"/>
        <v>0</v>
      </c>
      <c r="I449" s="88"/>
      <c r="J449" s="88"/>
      <c r="K449" s="88"/>
      <c r="L449" s="88"/>
      <c r="M449" s="88"/>
      <c r="N449" s="88">
        <f t="shared" si="133"/>
        <v>0</v>
      </c>
      <c r="O449" s="88"/>
      <c r="P449" s="88"/>
      <c r="Q449" s="88"/>
      <c r="R449" s="88"/>
      <c r="S449" s="88"/>
      <c r="T449" s="88">
        <f t="shared" si="142"/>
        <v>0</v>
      </c>
    </row>
    <row r="450" spans="1:20" x14ac:dyDescent="0.25">
      <c r="A450" s="554"/>
      <c r="B450" s="556"/>
      <c r="C450" s="88"/>
      <c r="D450" s="88"/>
      <c r="E450" s="88"/>
      <c r="F450" s="88"/>
      <c r="G450" s="88"/>
      <c r="H450" s="88">
        <f t="shared" si="141"/>
        <v>0</v>
      </c>
      <c r="I450" s="88"/>
      <c r="J450" s="88"/>
      <c r="K450" s="88"/>
      <c r="L450" s="88"/>
      <c r="M450" s="88"/>
      <c r="N450" s="88">
        <f t="shared" si="133"/>
        <v>0</v>
      </c>
      <c r="O450" s="88"/>
      <c r="P450" s="88"/>
      <c r="Q450" s="88"/>
      <c r="R450" s="88"/>
      <c r="S450" s="88"/>
      <c r="T450" s="88">
        <f t="shared" si="142"/>
        <v>0</v>
      </c>
    </row>
    <row r="451" spans="1:20" x14ac:dyDescent="0.25">
      <c r="A451" s="554"/>
      <c r="B451" s="556"/>
      <c r="C451" s="89">
        <f t="shared" ref="C451:M451" si="143">SUM(C441:C450)</f>
        <v>0</v>
      </c>
      <c r="D451" s="89">
        <f t="shared" si="143"/>
        <v>0</v>
      </c>
      <c r="E451" s="89">
        <f t="shared" si="143"/>
        <v>0</v>
      </c>
      <c r="F451" s="89">
        <f t="shared" si="143"/>
        <v>0</v>
      </c>
      <c r="G451" s="89">
        <f t="shared" si="143"/>
        <v>0</v>
      </c>
      <c r="H451" s="89">
        <f t="shared" si="143"/>
        <v>0</v>
      </c>
      <c r="I451" s="89">
        <f t="shared" si="143"/>
        <v>0</v>
      </c>
      <c r="J451" s="89">
        <f t="shared" si="143"/>
        <v>0</v>
      </c>
      <c r="K451" s="89">
        <f t="shared" si="143"/>
        <v>0</v>
      </c>
      <c r="L451" s="89">
        <f t="shared" si="143"/>
        <v>0</v>
      </c>
      <c r="M451" s="89">
        <f t="shared" si="143"/>
        <v>0</v>
      </c>
      <c r="N451" s="89">
        <f>SUM(N441:N450)</f>
        <v>0</v>
      </c>
      <c r="O451" s="89">
        <f t="shared" ref="O451:T451" si="144">C451-I451</f>
        <v>0</v>
      </c>
      <c r="P451" s="89">
        <f t="shared" si="144"/>
        <v>0</v>
      </c>
      <c r="Q451" s="89">
        <f t="shared" si="144"/>
        <v>0</v>
      </c>
      <c r="R451" s="89">
        <f t="shared" si="144"/>
        <v>0</v>
      </c>
      <c r="S451" s="89">
        <f t="shared" si="144"/>
        <v>0</v>
      </c>
      <c r="T451" s="89">
        <f t="shared" si="144"/>
        <v>0</v>
      </c>
    </row>
    <row r="452" spans="1:20" x14ac:dyDescent="0.25">
      <c r="A452" s="554"/>
      <c r="B452" s="90" t="s">
        <v>190</v>
      </c>
      <c r="C452" s="90">
        <f t="shared" ref="C452:T452" si="145">SUM(C451,C440,C429)</f>
        <v>0</v>
      </c>
      <c r="D452" s="90">
        <f t="shared" si="145"/>
        <v>0</v>
      </c>
      <c r="E452" s="90">
        <f t="shared" si="145"/>
        <v>0</v>
      </c>
      <c r="F452" s="90">
        <f t="shared" si="145"/>
        <v>0</v>
      </c>
      <c r="G452" s="90">
        <f t="shared" si="145"/>
        <v>0</v>
      </c>
      <c r="H452" s="90">
        <f t="shared" si="145"/>
        <v>0</v>
      </c>
      <c r="I452" s="90">
        <f t="shared" si="145"/>
        <v>0</v>
      </c>
      <c r="J452" s="90">
        <f t="shared" si="145"/>
        <v>0</v>
      </c>
      <c r="K452" s="90">
        <f t="shared" si="145"/>
        <v>0</v>
      </c>
      <c r="L452" s="90">
        <f t="shared" si="145"/>
        <v>0</v>
      </c>
      <c r="M452" s="90">
        <f t="shared" si="145"/>
        <v>0</v>
      </c>
      <c r="N452" s="90">
        <f t="shared" si="145"/>
        <v>0</v>
      </c>
      <c r="O452" s="90">
        <f t="shared" si="145"/>
        <v>0</v>
      </c>
      <c r="P452" s="90">
        <f t="shared" si="145"/>
        <v>0</v>
      </c>
      <c r="Q452" s="90">
        <f t="shared" si="145"/>
        <v>0</v>
      </c>
      <c r="R452" s="90">
        <f t="shared" si="145"/>
        <v>0</v>
      </c>
      <c r="S452" s="90">
        <f t="shared" si="145"/>
        <v>0</v>
      </c>
      <c r="T452" s="90">
        <f t="shared" si="145"/>
        <v>0</v>
      </c>
    </row>
    <row r="453" spans="1:20" x14ac:dyDescent="0.25">
      <c r="A453" s="554"/>
      <c r="B453" s="555" t="s">
        <v>184</v>
      </c>
      <c r="D453" s="142"/>
      <c r="E453" s="142"/>
      <c r="F453" s="142"/>
      <c r="G453" s="142"/>
      <c r="H453" s="142">
        <f>SUM(D453:G453)</f>
        <v>0</v>
      </c>
      <c r="J453" s="142"/>
      <c r="K453" s="142"/>
      <c r="L453" s="142"/>
      <c r="M453" s="142"/>
      <c r="N453" s="88">
        <f t="shared" si="133"/>
        <v>0</v>
      </c>
      <c r="O453" s="142"/>
      <c r="P453" s="142"/>
      <c r="Q453" s="142"/>
      <c r="R453" s="142"/>
      <c r="S453" s="142"/>
      <c r="T453" s="142">
        <f>SUM(P453:S453)</f>
        <v>0</v>
      </c>
    </row>
    <row r="454" spans="1:20" x14ac:dyDescent="0.25">
      <c r="A454" s="554"/>
      <c r="B454" s="556"/>
      <c r="C454" s="88"/>
      <c r="D454" s="88"/>
      <c r="E454" s="88"/>
      <c r="F454" s="88"/>
      <c r="G454" s="88"/>
      <c r="H454" s="88">
        <f t="shared" ref="H454:H473" si="146">SUM(D454:G454)</f>
        <v>0</v>
      </c>
      <c r="I454" s="88"/>
      <c r="J454" s="88"/>
      <c r="K454" s="88"/>
      <c r="L454" s="88"/>
      <c r="M454" s="88"/>
      <c r="N454" s="88">
        <f t="shared" si="133"/>
        <v>0</v>
      </c>
      <c r="O454" s="88"/>
      <c r="P454" s="88"/>
      <c r="Q454" s="88"/>
      <c r="R454" s="88"/>
      <c r="S454" s="88"/>
      <c r="T454" s="88">
        <f t="shared" ref="T454:T462" si="147">SUM(P454:S454)</f>
        <v>0</v>
      </c>
    </row>
    <row r="455" spans="1:20" x14ac:dyDescent="0.25">
      <c r="A455" s="554"/>
      <c r="B455" s="556"/>
      <c r="C455" s="88"/>
      <c r="D455" s="88"/>
      <c r="E455" s="88"/>
      <c r="F455" s="88"/>
      <c r="G455" s="88"/>
      <c r="H455" s="88">
        <f t="shared" si="146"/>
        <v>0</v>
      </c>
      <c r="I455" s="88"/>
      <c r="J455" s="88"/>
      <c r="K455" s="88"/>
      <c r="L455" s="88"/>
      <c r="M455" s="88"/>
      <c r="N455" s="88">
        <f t="shared" si="133"/>
        <v>0</v>
      </c>
      <c r="O455" s="88"/>
      <c r="P455" s="88"/>
      <c r="Q455" s="88"/>
      <c r="R455" s="88"/>
      <c r="S455" s="88"/>
      <c r="T455" s="88">
        <f t="shared" si="147"/>
        <v>0</v>
      </c>
    </row>
    <row r="456" spans="1:20" x14ac:dyDescent="0.25">
      <c r="A456" s="554"/>
      <c r="B456" s="556"/>
      <c r="C456" s="88"/>
      <c r="D456" s="88"/>
      <c r="E456" s="88"/>
      <c r="F456" s="88"/>
      <c r="G456" s="88"/>
      <c r="H456" s="88">
        <f t="shared" si="146"/>
        <v>0</v>
      </c>
      <c r="I456" s="88"/>
      <c r="J456" s="88"/>
      <c r="K456" s="88"/>
      <c r="L456" s="88"/>
      <c r="M456" s="88"/>
      <c r="N456" s="88">
        <f t="shared" si="133"/>
        <v>0</v>
      </c>
      <c r="O456" s="88"/>
      <c r="P456" s="88"/>
      <c r="Q456" s="88"/>
      <c r="R456" s="88"/>
      <c r="S456" s="88"/>
      <c r="T456" s="88">
        <f t="shared" si="147"/>
        <v>0</v>
      </c>
    </row>
    <row r="457" spans="1:20" x14ac:dyDescent="0.25">
      <c r="A457" s="554"/>
      <c r="B457" s="556"/>
      <c r="C457" s="88"/>
      <c r="D457" s="88"/>
      <c r="E457" s="88"/>
      <c r="F457" s="88"/>
      <c r="G457" s="88"/>
      <c r="H457" s="88">
        <f t="shared" si="146"/>
        <v>0</v>
      </c>
      <c r="I457" s="88"/>
      <c r="J457" s="88"/>
      <c r="K457" s="88"/>
      <c r="L457" s="88"/>
      <c r="M457" s="88"/>
      <c r="N457" s="88">
        <f t="shared" si="133"/>
        <v>0</v>
      </c>
      <c r="O457" s="88"/>
      <c r="P457" s="88"/>
      <c r="Q457" s="88"/>
      <c r="R457" s="88"/>
      <c r="S457" s="88"/>
      <c r="T457" s="88">
        <f t="shared" si="147"/>
        <v>0</v>
      </c>
    </row>
    <row r="458" spans="1:20" x14ac:dyDescent="0.25">
      <c r="A458" s="554"/>
      <c r="B458" s="556"/>
      <c r="C458" s="88"/>
      <c r="D458" s="88"/>
      <c r="E458" s="88"/>
      <c r="F458" s="88"/>
      <c r="G458" s="88"/>
      <c r="H458" s="88">
        <f t="shared" si="146"/>
        <v>0</v>
      </c>
      <c r="I458" s="88"/>
      <c r="J458" s="88"/>
      <c r="K458" s="88"/>
      <c r="L458" s="88"/>
      <c r="M458" s="88"/>
      <c r="N458" s="88">
        <f t="shared" si="133"/>
        <v>0</v>
      </c>
      <c r="O458" s="88"/>
      <c r="P458" s="88"/>
      <c r="Q458" s="88"/>
      <c r="R458" s="88"/>
      <c r="S458" s="88"/>
      <c r="T458" s="88">
        <f t="shared" si="147"/>
        <v>0</v>
      </c>
    </row>
    <row r="459" spans="1:20" x14ac:dyDescent="0.25">
      <c r="A459" s="554"/>
      <c r="B459" s="556"/>
      <c r="C459" s="88"/>
      <c r="D459" s="88"/>
      <c r="E459" s="88"/>
      <c r="F459" s="88"/>
      <c r="G459" s="88"/>
      <c r="H459" s="88">
        <f t="shared" si="146"/>
        <v>0</v>
      </c>
      <c r="I459" s="88"/>
      <c r="J459" s="88"/>
      <c r="K459" s="88"/>
      <c r="L459" s="88"/>
      <c r="M459" s="88"/>
      <c r="N459" s="88">
        <f t="shared" si="133"/>
        <v>0</v>
      </c>
      <c r="O459" s="88"/>
      <c r="P459" s="88"/>
      <c r="Q459" s="88"/>
      <c r="R459" s="88"/>
      <c r="S459" s="88"/>
      <c r="T459" s="88">
        <f t="shared" si="147"/>
        <v>0</v>
      </c>
    </row>
    <row r="460" spans="1:20" x14ac:dyDescent="0.25">
      <c r="A460" s="554"/>
      <c r="B460" s="556"/>
      <c r="C460" s="88"/>
      <c r="D460" s="88"/>
      <c r="E460" s="88"/>
      <c r="F460" s="88"/>
      <c r="G460" s="88"/>
      <c r="H460" s="88">
        <f t="shared" si="146"/>
        <v>0</v>
      </c>
      <c r="I460" s="88"/>
      <c r="J460" s="88"/>
      <c r="K460" s="88"/>
      <c r="L460" s="88"/>
      <c r="M460" s="88"/>
      <c r="N460" s="88">
        <f t="shared" si="133"/>
        <v>0</v>
      </c>
      <c r="O460" s="88"/>
      <c r="P460" s="88"/>
      <c r="Q460" s="88"/>
      <c r="R460" s="88"/>
      <c r="S460" s="88"/>
      <c r="T460" s="88">
        <f t="shared" si="147"/>
        <v>0</v>
      </c>
    </row>
    <row r="461" spans="1:20" x14ac:dyDescent="0.25">
      <c r="A461" s="554"/>
      <c r="B461" s="556"/>
      <c r="C461" s="88"/>
      <c r="D461" s="88"/>
      <c r="E461" s="88"/>
      <c r="F461" s="88"/>
      <c r="G461" s="88"/>
      <c r="H461" s="88">
        <f t="shared" si="146"/>
        <v>0</v>
      </c>
      <c r="I461" s="88"/>
      <c r="J461" s="88"/>
      <c r="K461" s="88"/>
      <c r="L461" s="88"/>
      <c r="M461" s="88"/>
      <c r="N461" s="88">
        <f t="shared" si="133"/>
        <v>0</v>
      </c>
      <c r="O461" s="88"/>
      <c r="P461" s="88"/>
      <c r="Q461" s="88"/>
      <c r="R461" s="88"/>
      <c r="S461" s="88"/>
      <c r="T461" s="88">
        <f t="shared" si="147"/>
        <v>0</v>
      </c>
    </row>
    <row r="462" spans="1:20" x14ac:dyDescent="0.25">
      <c r="A462" s="554"/>
      <c r="B462" s="556"/>
      <c r="C462" s="88"/>
      <c r="D462" s="88"/>
      <c r="E462" s="88"/>
      <c r="F462" s="88"/>
      <c r="G462" s="88"/>
      <c r="H462" s="88">
        <f t="shared" si="146"/>
        <v>0</v>
      </c>
      <c r="I462" s="88"/>
      <c r="J462" s="88"/>
      <c r="K462" s="88"/>
      <c r="L462" s="88"/>
      <c r="M462" s="88"/>
      <c r="N462" s="88">
        <f t="shared" si="133"/>
        <v>0</v>
      </c>
      <c r="O462" s="88"/>
      <c r="P462" s="88"/>
      <c r="Q462" s="88"/>
      <c r="R462" s="88"/>
      <c r="S462" s="88"/>
      <c r="T462" s="88">
        <f t="shared" si="147"/>
        <v>0</v>
      </c>
    </row>
    <row r="463" spans="1:20" x14ac:dyDescent="0.25">
      <c r="A463" s="554"/>
      <c r="B463" s="556"/>
      <c r="C463" s="89">
        <f t="shared" ref="C463:N463" si="148">SUM(C453:C462)</f>
        <v>0</v>
      </c>
      <c r="D463" s="89">
        <f t="shared" si="148"/>
        <v>0</v>
      </c>
      <c r="E463" s="89">
        <f t="shared" si="148"/>
        <v>0</v>
      </c>
      <c r="F463" s="89">
        <f t="shared" si="148"/>
        <v>0</v>
      </c>
      <c r="G463" s="89">
        <f t="shared" si="148"/>
        <v>0</v>
      </c>
      <c r="H463" s="89">
        <f t="shared" si="148"/>
        <v>0</v>
      </c>
      <c r="I463" s="89">
        <f t="shared" si="148"/>
        <v>0</v>
      </c>
      <c r="J463" s="89">
        <f t="shared" si="148"/>
        <v>0</v>
      </c>
      <c r="K463" s="89">
        <f t="shared" si="148"/>
        <v>0</v>
      </c>
      <c r="L463" s="89">
        <f t="shared" si="148"/>
        <v>0</v>
      </c>
      <c r="M463" s="89">
        <f t="shared" si="148"/>
        <v>0</v>
      </c>
      <c r="N463" s="89">
        <f t="shared" si="148"/>
        <v>0</v>
      </c>
      <c r="O463" s="89">
        <f t="shared" ref="O463:T463" si="149">C463-I463</f>
        <v>0</v>
      </c>
      <c r="P463" s="89">
        <f t="shared" si="149"/>
        <v>0</v>
      </c>
      <c r="Q463" s="89">
        <f t="shared" si="149"/>
        <v>0</v>
      </c>
      <c r="R463" s="89">
        <f t="shared" si="149"/>
        <v>0</v>
      </c>
      <c r="S463" s="89">
        <f t="shared" si="149"/>
        <v>0</v>
      </c>
      <c r="T463" s="89">
        <f t="shared" si="149"/>
        <v>0</v>
      </c>
    </row>
    <row r="464" spans="1:20" ht="20.25" customHeight="1" x14ac:dyDescent="0.25">
      <c r="A464" s="554"/>
      <c r="B464" s="556" t="s">
        <v>185</v>
      </c>
      <c r="C464" s="88"/>
      <c r="D464" s="88"/>
      <c r="E464" s="88"/>
      <c r="F464" s="88"/>
      <c r="G464" s="88"/>
      <c r="H464" s="88">
        <f t="shared" si="146"/>
        <v>0</v>
      </c>
      <c r="J464" s="88"/>
      <c r="K464" s="88"/>
      <c r="L464" s="88"/>
      <c r="M464" s="88"/>
      <c r="N464" s="88">
        <f t="shared" si="133"/>
        <v>0</v>
      </c>
      <c r="O464" s="88"/>
      <c r="P464" s="88"/>
      <c r="Q464" s="88"/>
      <c r="R464" s="88"/>
      <c r="S464" s="88"/>
      <c r="T464" s="88">
        <f>SUM(P464:S464)</f>
        <v>0</v>
      </c>
    </row>
    <row r="465" spans="1:20" x14ac:dyDescent="0.25">
      <c r="A465" s="554"/>
      <c r="B465" s="556"/>
      <c r="C465" s="88"/>
      <c r="D465" s="88"/>
      <c r="E465" s="88"/>
      <c r="F465" s="88"/>
      <c r="G465" s="88"/>
      <c r="H465" s="88">
        <f t="shared" si="146"/>
        <v>0</v>
      </c>
      <c r="I465" s="88"/>
      <c r="J465" s="88"/>
      <c r="K465" s="88"/>
      <c r="L465" s="88"/>
      <c r="M465" s="88"/>
      <c r="N465" s="88">
        <f t="shared" si="133"/>
        <v>0</v>
      </c>
      <c r="O465" s="88"/>
      <c r="P465" s="88"/>
      <c r="Q465" s="88"/>
      <c r="R465" s="88"/>
      <c r="S465" s="88"/>
      <c r="T465" s="88">
        <f t="shared" ref="T465:T473" si="150">SUM(P465:S465)</f>
        <v>0</v>
      </c>
    </row>
    <row r="466" spans="1:20" x14ac:dyDescent="0.25">
      <c r="A466" s="554"/>
      <c r="B466" s="556"/>
      <c r="C466" s="88"/>
      <c r="D466" s="88"/>
      <c r="E466" s="88"/>
      <c r="F466" s="88"/>
      <c r="G466" s="88"/>
      <c r="H466" s="88">
        <f t="shared" si="146"/>
        <v>0</v>
      </c>
      <c r="I466" s="88"/>
      <c r="J466" s="88"/>
      <c r="K466" s="88"/>
      <c r="L466" s="88"/>
      <c r="M466" s="88"/>
      <c r="N466" s="88">
        <f t="shared" si="133"/>
        <v>0</v>
      </c>
      <c r="O466" s="88"/>
      <c r="P466" s="88"/>
      <c r="Q466" s="88"/>
      <c r="R466" s="88"/>
      <c r="S466" s="88"/>
      <c r="T466" s="88">
        <f t="shared" si="150"/>
        <v>0</v>
      </c>
    </row>
    <row r="467" spans="1:20" x14ac:dyDescent="0.25">
      <c r="A467" s="554"/>
      <c r="B467" s="556"/>
      <c r="C467" s="88"/>
      <c r="D467" s="88"/>
      <c r="E467" s="88"/>
      <c r="F467" s="88"/>
      <c r="G467" s="88"/>
      <c r="H467" s="88">
        <f t="shared" si="146"/>
        <v>0</v>
      </c>
      <c r="I467" s="88"/>
      <c r="J467" s="88"/>
      <c r="K467" s="88"/>
      <c r="L467" s="88"/>
      <c r="M467" s="88"/>
      <c r="N467" s="88">
        <f t="shared" si="133"/>
        <v>0</v>
      </c>
      <c r="O467" s="88"/>
      <c r="P467" s="88"/>
      <c r="Q467" s="88"/>
      <c r="R467" s="88"/>
      <c r="S467" s="88"/>
      <c r="T467" s="88">
        <f t="shared" si="150"/>
        <v>0</v>
      </c>
    </row>
    <row r="468" spans="1:20" x14ac:dyDescent="0.25">
      <c r="A468" s="554"/>
      <c r="B468" s="556"/>
      <c r="C468" s="88"/>
      <c r="D468" s="88"/>
      <c r="E468" s="88"/>
      <c r="F468" s="88"/>
      <c r="G468" s="88"/>
      <c r="H468" s="88">
        <f t="shared" si="146"/>
        <v>0</v>
      </c>
      <c r="I468" s="88"/>
      <c r="J468" s="88"/>
      <c r="K468" s="88"/>
      <c r="L468" s="88"/>
      <c r="M468" s="88"/>
      <c r="N468" s="88">
        <f t="shared" si="133"/>
        <v>0</v>
      </c>
      <c r="O468" s="88"/>
      <c r="P468" s="88"/>
      <c r="Q468" s="88"/>
      <c r="R468" s="88"/>
      <c r="S468" s="88"/>
      <c r="T468" s="88">
        <f t="shared" si="150"/>
        <v>0</v>
      </c>
    </row>
    <row r="469" spans="1:20" x14ac:dyDescent="0.25">
      <c r="A469" s="554"/>
      <c r="B469" s="556"/>
      <c r="C469" s="88"/>
      <c r="D469" s="88"/>
      <c r="E469" s="88"/>
      <c r="F469" s="88"/>
      <c r="G469" s="88"/>
      <c r="H469" s="88">
        <f t="shared" si="146"/>
        <v>0</v>
      </c>
      <c r="I469" s="88"/>
      <c r="J469" s="88"/>
      <c r="K469" s="88"/>
      <c r="L469" s="88"/>
      <c r="M469" s="88"/>
      <c r="N469" s="88">
        <f t="shared" si="133"/>
        <v>0</v>
      </c>
      <c r="O469" s="88"/>
      <c r="P469" s="88"/>
      <c r="Q469" s="88"/>
      <c r="R469" s="88"/>
      <c r="S469" s="88"/>
      <c r="T469" s="88">
        <f t="shared" si="150"/>
        <v>0</v>
      </c>
    </row>
    <row r="470" spans="1:20" x14ac:dyDescent="0.25">
      <c r="A470" s="554"/>
      <c r="B470" s="556"/>
      <c r="C470" s="88"/>
      <c r="D470" s="88"/>
      <c r="E470" s="88"/>
      <c r="F470" s="88"/>
      <c r="G470" s="88"/>
      <c r="H470" s="88">
        <f t="shared" si="146"/>
        <v>0</v>
      </c>
      <c r="I470" s="88"/>
      <c r="J470" s="88"/>
      <c r="K470" s="88"/>
      <c r="L470" s="88"/>
      <c r="M470" s="88"/>
      <c r="N470" s="88">
        <f t="shared" si="133"/>
        <v>0</v>
      </c>
      <c r="O470" s="88"/>
      <c r="P470" s="88"/>
      <c r="Q470" s="88"/>
      <c r="R470" s="88"/>
      <c r="S470" s="88"/>
      <c r="T470" s="88">
        <f t="shared" si="150"/>
        <v>0</v>
      </c>
    </row>
    <row r="471" spans="1:20" x14ac:dyDescent="0.25">
      <c r="A471" s="554"/>
      <c r="B471" s="556"/>
      <c r="C471" s="88"/>
      <c r="D471" s="88"/>
      <c r="E471" s="88"/>
      <c r="F471" s="88"/>
      <c r="G471" s="88"/>
      <c r="H471" s="88">
        <f t="shared" si="146"/>
        <v>0</v>
      </c>
      <c r="I471" s="88"/>
      <c r="J471" s="88"/>
      <c r="K471" s="88"/>
      <c r="L471" s="88"/>
      <c r="M471" s="88"/>
      <c r="N471" s="88">
        <f t="shared" si="133"/>
        <v>0</v>
      </c>
      <c r="O471" s="88"/>
      <c r="P471" s="88"/>
      <c r="Q471" s="88"/>
      <c r="R471" s="88"/>
      <c r="S471" s="88"/>
      <c r="T471" s="88">
        <f t="shared" si="150"/>
        <v>0</v>
      </c>
    </row>
    <row r="472" spans="1:20" x14ac:dyDescent="0.25">
      <c r="A472" s="554"/>
      <c r="B472" s="556"/>
      <c r="C472" s="88"/>
      <c r="D472" s="88"/>
      <c r="E472" s="88"/>
      <c r="F472" s="88"/>
      <c r="G472" s="88"/>
      <c r="H472" s="88">
        <f t="shared" si="146"/>
        <v>0</v>
      </c>
      <c r="I472" s="88"/>
      <c r="J472" s="88"/>
      <c r="K472" s="88"/>
      <c r="L472" s="88"/>
      <c r="M472" s="88"/>
      <c r="N472" s="88">
        <f t="shared" si="133"/>
        <v>0</v>
      </c>
      <c r="O472" s="88"/>
      <c r="P472" s="88"/>
      <c r="Q472" s="88"/>
      <c r="R472" s="88"/>
      <c r="S472" s="88"/>
      <c r="T472" s="88">
        <f t="shared" si="150"/>
        <v>0</v>
      </c>
    </row>
    <row r="473" spans="1:20" x14ac:dyDescent="0.25">
      <c r="A473" s="554"/>
      <c r="B473" s="556"/>
      <c r="C473" s="88"/>
      <c r="D473" s="88"/>
      <c r="E473" s="88"/>
      <c r="F473" s="88"/>
      <c r="G473" s="88"/>
      <c r="H473" s="88">
        <f t="shared" si="146"/>
        <v>0</v>
      </c>
      <c r="I473" s="88"/>
      <c r="J473" s="88"/>
      <c r="K473" s="88"/>
      <c r="L473" s="88"/>
      <c r="M473" s="88"/>
      <c r="N473" s="88">
        <f t="shared" si="133"/>
        <v>0</v>
      </c>
      <c r="O473" s="88"/>
      <c r="P473" s="88"/>
      <c r="Q473" s="88"/>
      <c r="R473" s="88"/>
      <c r="S473" s="88"/>
      <c r="T473" s="88">
        <f t="shared" si="150"/>
        <v>0</v>
      </c>
    </row>
    <row r="474" spans="1:20" x14ac:dyDescent="0.25">
      <c r="A474" s="554"/>
      <c r="B474" s="556"/>
      <c r="C474" s="89">
        <f t="shared" ref="C474:N474" si="151">SUM(C464:C473)</f>
        <v>0</v>
      </c>
      <c r="D474" s="89">
        <f t="shared" si="151"/>
        <v>0</v>
      </c>
      <c r="E474" s="89">
        <f t="shared" si="151"/>
        <v>0</v>
      </c>
      <c r="F474" s="89">
        <f t="shared" si="151"/>
        <v>0</v>
      </c>
      <c r="G474" s="89">
        <f t="shared" si="151"/>
        <v>0</v>
      </c>
      <c r="H474" s="89">
        <f t="shared" si="151"/>
        <v>0</v>
      </c>
      <c r="I474" s="89">
        <f t="shared" si="151"/>
        <v>0</v>
      </c>
      <c r="J474" s="89">
        <f t="shared" si="151"/>
        <v>0</v>
      </c>
      <c r="K474" s="89">
        <f t="shared" si="151"/>
        <v>0</v>
      </c>
      <c r="L474" s="89">
        <f t="shared" si="151"/>
        <v>0</v>
      </c>
      <c r="M474" s="89">
        <f t="shared" si="151"/>
        <v>0</v>
      </c>
      <c r="N474" s="89">
        <f t="shared" si="151"/>
        <v>0</v>
      </c>
      <c r="O474" s="89">
        <f t="shared" ref="O474:T474" si="152">C474-I474</f>
        <v>0</v>
      </c>
      <c r="P474" s="89">
        <f t="shared" si="152"/>
        <v>0</v>
      </c>
      <c r="Q474" s="89">
        <f t="shared" si="152"/>
        <v>0</v>
      </c>
      <c r="R474" s="89">
        <f t="shared" si="152"/>
        <v>0</v>
      </c>
      <c r="S474" s="89">
        <f t="shared" si="152"/>
        <v>0</v>
      </c>
      <c r="T474" s="89">
        <f t="shared" si="152"/>
        <v>0</v>
      </c>
    </row>
    <row r="475" spans="1:20" x14ac:dyDescent="0.25">
      <c r="A475" s="554"/>
      <c r="B475" s="90" t="s">
        <v>191</v>
      </c>
      <c r="C475" s="90">
        <f t="shared" ref="C475:M475" si="153">SUM(C474,C463)</f>
        <v>0</v>
      </c>
      <c r="D475" s="90">
        <f t="shared" si="153"/>
        <v>0</v>
      </c>
      <c r="E475" s="90">
        <f t="shared" si="153"/>
        <v>0</v>
      </c>
      <c r="F475" s="90">
        <f t="shared" si="153"/>
        <v>0</v>
      </c>
      <c r="G475" s="90">
        <f t="shared" si="153"/>
        <v>0</v>
      </c>
      <c r="H475" s="90">
        <f t="shared" si="153"/>
        <v>0</v>
      </c>
      <c r="I475" s="90">
        <f t="shared" si="153"/>
        <v>0</v>
      </c>
      <c r="J475" s="90">
        <f t="shared" si="153"/>
        <v>0</v>
      </c>
      <c r="K475" s="90">
        <f t="shared" si="153"/>
        <v>0</v>
      </c>
      <c r="L475" s="90">
        <f t="shared" si="153"/>
        <v>0</v>
      </c>
      <c r="M475" s="90">
        <f t="shared" si="153"/>
        <v>0</v>
      </c>
      <c r="N475" s="90">
        <f>SUM(N474,N463)</f>
        <v>0</v>
      </c>
      <c r="O475" s="90">
        <f t="shared" ref="O475:T475" si="154">SUM(O474,O463)</f>
        <v>0</v>
      </c>
      <c r="P475" s="90">
        <f t="shared" si="154"/>
        <v>0</v>
      </c>
      <c r="Q475" s="90">
        <f t="shared" si="154"/>
        <v>0</v>
      </c>
      <c r="R475" s="90">
        <f t="shared" si="154"/>
        <v>0</v>
      </c>
      <c r="S475" s="90">
        <f t="shared" si="154"/>
        <v>0</v>
      </c>
      <c r="T475" s="90">
        <f t="shared" si="154"/>
        <v>0</v>
      </c>
    </row>
    <row r="476" spans="1:20" x14ac:dyDescent="0.25">
      <c r="A476" s="554"/>
      <c r="B476" s="556" t="s">
        <v>186</v>
      </c>
      <c r="D476" s="88">
        <v>939000000</v>
      </c>
      <c r="E476" s="88"/>
      <c r="F476" s="88"/>
      <c r="G476" s="88"/>
      <c r="H476" s="88">
        <f>SUM(D476:G476)</f>
        <v>939000000</v>
      </c>
      <c r="J476" s="88"/>
      <c r="K476" s="88"/>
      <c r="L476" s="88"/>
      <c r="M476" s="88"/>
      <c r="N476" s="88">
        <f t="shared" si="133"/>
        <v>0</v>
      </c>
      <c r="O476" s="88"/>
      <c r="P476" s="88"/>
      <c r="Q476" s="88"/>
      <c r="R476" s="88"/>
      <c r="S476" s="88"/>
      <c r="T476" s="88">
        <f>SUM(P476:S476)</f>
        <v>0</v>
      </c>
    </row>
    <row r="477" spans="1:20" x14ac:dyDescent="0.25">
      <c r="A477" s="554"/>
      <c r="B477" s="556"/>
      <c r="C477" s="88"/>
      <c r="D477" s="88"/>
      <c r="E477" s="88"/>
      <c r="F477" s="88"/>
      <c r="G477" s="88"/>
      <c r="H477" s="88">
        <f t="shared" ref="H477:H485" si="155">SUM(D477:G477)</f>
        <v>0</v>
      </c>
      <c r="I477" s="88"/>
      <c r="J477" s="88"/>
      <c r="K477" s="88"/>
      <c r="L477" s="88"/>
      <c r="M477" s="88"/>
      <c r="N477" s="88">
        <f t="shared" si="133"/>
        <v>0</v>
      </c>
      <c r="O477" s="88"/>
      <c r="P477" s="88"/>
      <c r="Q477" s="88"/>
      <c r="R477" s="88"/>
      <c r="S477" s="88"/>
      <c r="T477" s="88">
        <f t="shared" ref="T477:T485" si="156">SUM(P477:S477)</f>
        <v>0</v>
      </c>
    </row>
    <row r="478" spans="1:20" x14ac:dyDescent="0.25">
      <c r="A478" s="554"/>
      <c r="B478" s="556"/>
      <c r="C478" s="88"/>
      <c r="D478" s="88"/>
      <c r="E478" s="88"/>
      <c r="F478" s="88"/>
      <c r="G478" s="88"/>
      <c r="H478" s="88">
        <f t="shared" si="155"/>
        <v>0</v>
      </c>
      <c r="I478" s="88"/>
      <c r="J478" s="88"/>
      <c r="K478" s="88"/>
      <c r="L478" s="88"/>
      <c r="M478" s="88"/>
      <c r="N478" s="88">
        <f t="shared" si="133"/>
        <v>0</v>
      </c>
      <c r="O478" s="88"/>
      <c r="P478" s="88"/>
      <c r="Q478" s="88"/>
      <c r="R478" s="88"/>
      <c r="S478" s="88"/>
      <c r="T478" s="88">
        <f t="shared" si="156"/>
        <v>0</v>
      </c>
    </row>
    <row r="479" spans="1:20" x14ac:dyDescent="0.25">
      <c r="A479" s="554"/>
      <c r="B479" s="556"/>
      <c r="C479" s="88"/>
      <c r="D479" s="88"/>
      <c r="E479" s="88"/>
      <c r="F479" s="88"/>
      <c r="G479" s="88"/>
      <c r="H479" s="88">
        <f t="shared" si="155"/>
        <v>0</v>
      </c>
      <c r="I479" s="88"/>
      <c r="J479" s="88"/>
      <c r="K479" s="88"/>
      <c r="L479" s="88"/>
      <c r="M479" s="88"/>
      <c r="N479" s="88">
        <f t="shared" si="133"/>
        <v>0</v>
      </c>
      <c r="O479" s="88"/>
      <c r="P479" s="88"/>
      <c r="Q479" s="88"/>
      <c r="R479" s="88"/>
      <c r="S479" s="88"/>
      <c r="T479" s="88">
        <f t="shared" si="156"/>
        <v>0</v>
      </c>
    </row>
    <row r="480" spans="1:20" x14ac:dyDescent="0.25">
      <c r="A480" s="554"/>
      <c r="B480" s="556"/>
      <c r="C480" s="88"/>
      <c r="D480" s="88"/>
      <c r="E480" s="88"/>
      <c r="F480" s="88"/>
      <c r="G480" s="88"/>
      <c r="H480" s="88">
        <f t="shared" si="155"/>
        <v>0</v>
      </c>
      <c r="I480" s="88"/>
      <c r="J480" s="88"/>
      <c r="K480" s="88"/>
      <c r="L480" s="88"/>
      <c r="M480" s="88"/>
      <c r="N480" s="88">
        <f t="shared" si="133"/>
        <v>0</v>
      </c>
      <c r="O480" s="88"/>
      <c r="P480" s="88"/>
      <c r="Q480" s="88"/>
      <c r="R480" s="88"/>
      <c r="S480" s="88"/>
      <c r="T480" s="88">
        <f t="shared" si="156"/>
        <v>0</v>
      </c>
    </row>
    <row r="481" spans="1:20" x14ac:dyDescent="0.25">
      <c r="A481" s="554"/>
      <c r="B481" s="556"/>
      <c r="C481" s="88"/>
      <c r="D481" s="88"/>
      <c r="E481" s="88"/>
      <c r="F481" s="88"/>
      <c r="G481" s="88"/>
      <c r="H481" s="88">
        <f t="shared" si="155"/>
        <v>0</v>
      </c>
      <c r="I481" s="88"/>
      <c r="J481" s="88"/>
      <c r="K481" s="88"/>
      <c r="L481" s="88"/>
      <c r="M481" s="88"/>
      <c r="N481" s="88">
        <f t="shared" si="133"/>
        <v>0</v>
      </c>
      <c r="O481" s="88"/>
      <c r="P481" s="88"/>
      <c r="Q481" s="88"/>
      <c r="R481" s="88"/>
      <c r="S481" s="88"/>
      <c r="T481" s="88">
        <f t="shared" si="156"/>
        <v>0</v>
      </c>
    </row>
    <row r="482" spans="1:20" x14ac:dyDescent="0.25">
      <c r="A482" s="554"/>
      <c r="B482" s="556"/>
      <c r="C482" s="88"/>
      <c r="D482" s="88"/>
      <c r="E482" s="88"/>
      <c r="F482" s="88"/>
      <c r="G482" s="88"/>
      <c r="H482" s="88">
        <f t="shared" si="155"/>
        <v>0</v>
      </c>
      <c r="I482" s="88"/>
      <c r="J482" s="88"/>
      <c r="K482" s="88"/>
      <c r="L482" s="88"/>
      <c r="M482" s="88"/>
      <c r="N482" s="88">
        <f t="shared" si="133"/>
        <v>0</v>
      </c>
      <c r="O482" s="88"/>
      <c r="P482" s="88"/>
      <c r="Q482" s="88"/>
      <c r="R482" s="88"/>
      <c r="S482" s="88"/>
      <c r="T482" s="88">
        <f t="shared" si="156"/>
        <v>0</v>
      </c>
    </row>
    <row r="483" spans="1:20" x14ac:dyDescent="0.25">
      <c r="A483" s="554"/>
      <c r="B483" s="556"/>
      <c r="C483" s="88"/>
      <c r="D483" s="88"/>
      <c r="E483" s="88"/>
      <c r="F483" s="88"/>
      <c r="G483" s="88"/>
      <c r="H483" s="88">
        <f t="shared" si="155"/>
        <v>0</v>
      </c>
      <c r="I483" s="88"/>
      <c r="J483" s="88"/>
      <c r="K483" s="88"/>
      <c r="L483" s="88"/>
      <c r="M483" s="88"/>
      <c r="N483" s="88">
        <f t="shared" si="133"/>
        <v>0</v>
      </c>
      <c r="O483" s="88"/>
      <c r="P483" s="88"/>
      <c r="Q483" s="88"/>
      <c r="R483" s="88"/>
      <c r="S483" s="88"/>
      <c r="T483" s="88">
        <f t="shared" si="156"/>
        <v>0</v>
      </c>
    </row>
    <row r="484" spans="1:20" x14ac:dyDescent="0.25">
      <c r="A484" s="554"/>
      <c r="B484" s="556"/>
      <c r="C484" s="88"/>
      <c r="D484" s="88"/>
      <c r="E484" s="88"/>
      <c r="F484" s="88"/>
      <c r="G484" s="88"/>
      <c r="H484" s="88">
        <f t="shared" si="155"/>
        <v>0</v>
      </c>
      <c r="I484" s="88"/>
      <c r="J484" s="88"/>
      <c r="K484" s="88"/>
      <c r="L484" s="88"/>
      <c r="M484" s="88"/>
      <c r="N484" s="88">
        <f>SUM(I484:M484)</f>
        <v>0</v>
      </c>
      <c r="O484" s="88"/>
      <c r="P484" s="88"/>
      <c r="Q484" s="88"/>
      <c r="R484" s="88"/>
      <c r="S484" s="88"/>
      <c r="T484" s="88">
        <f t="shared" si="156"/>
        <v>0</v>
      </c>
    </row>
    <row r="485" spans="1:20" x14ac:dyDescent="0.25">
      <c r="A485" s="554"/>
      <c r="B485" s="556"/>
      <c r="C485" s="88"/>
      <c r="D485" s="88"/>
      <c r="E485" s="88"/>
      <c r="F485" s="88"/>
      <c r="G485" s="88"/>
      <c r="H485" s="88">
        <f t="shared" si="155"/>
        <v>0</v>
      </c>
      <c r="I485" s="88"/>
      <c r="J485" s="88"/>
      <c r="K485" s="88"/>
      <c r="L485" s="88"/>
      <c r="M485" s="88"/>
      <c r="N485" s="88">
        <f>SUM(I485:M485)</f>
        <v>0</v>
      </c>
      <c r="O485" s="88"/>
      <c r="P485" s="88"/>
      <c r="Q485" s="88"/>
      <c r="R485" s="88"/>
      <c r="S485" s="88"/>
      <c r="T485" s="88">
        <f t="shared" si="156"/>
        <v>0</v>
      </c>
    </row>
    <row r="486" spans="1:20" x14ac:dyDescent="0.25">
      <c r="A486" s="555"/>
      <c r="B486" s="556"/>
      <c r="C486" s="89">
        <f t="shared" ref="C486:N486" si="157">SUM(C476:C485)</f>
        <v>0</v>
      </c>
      <c r="D486" s="89">
        <f t="shared" si="157"/>
        <v>939000000</v>
      </c>
      <c r="E486" s="89">
        <f t="shared" si="157"/>
        <v>0</v>
      </c>
      <c r="F486" s="89">
        <f t="shared" si="157"/>
        <v>0</v>
      </c>
      <c r="G486" s="89">
        <f t="shared" si="157"/>
        <v>0</v>
      </c>
      <c r="H486" s="89">
        <f t="shared" si="157"/>
        <v>939000000</v>
      </c>
      <c r="I486" s="89">
        <f t="shared" si="157"/>
        <v>0</v>
      </c>
      <c r="J486" s="89">
        <f t="shared" si="157"/>
        <v>0</v>
      </c>
      <c r="K486" s="89">
        <f t="shared" si="157"/>
        <v>0</v>
      </c>
      <c r="L486" s="89">
        <f t="shared" si="157"/>
        <v>0</v>
      </c>
      <c r="M486" s="89">
        <f t="shared" si="157"/>
        <v>0</v>
      </c>
      <c r="N486" s="89">
        <f t="shared" si="157"/>
        <v>0</v>
      </c>
      <c r="O486" s="89">
        <f t="shared" ref="O486:T486" si="158">C486-I486</f>
        <v>0</v>
      </c>
      <c r="P486" s="89">
        <f t="shared" si="158"/>
        <v>939000000</v>
      </c>
      <c r="Q486" s="89">
        <f t="shared" si="158"/>
        <v>0</v>
      </c>
      <c r="R486" s="89">
        <f t="shared" si="158"/>
        <v>0</v>
      </c>
      <c r="S486" s="89">
        <f t="shared" si="158"/>
        <v>0</v>
      </c>
      <c r="T486" s="89">
        <f t="shared" si="158"/>
        <v>939000000</v>
      </c>
    </row>
    <row r="487" spans="1:20" x14ac:dyDescent="0.25">
      <c r="A487" s="581" t="s">
        <v>300</v>
      </c>
      <c r="B487" s="581"/>
      <c r="C487" s="320">
        <f t="shared" ref="C487:M487" si="159">SUM(C486,C475,C452)</f>
        <v>0</v>
      </c>
      <c r="D487" s="320">
        <f t="shared" si="159"/>
        <v>939000000</v>
      </c>
      <c r="E487" s="320">
        <f t="shared" si="159"/>
        <v>0</v>
      </c>
      <c r="F487" s="320">
        <f t="shared" si="159"/>
        <v>0</v>
      </c>
      <c r="G487" s="320">
        <f t="shared" si="159"/>
        <v>0</v>
      </c>
      <c r="H487" s="320">
        <f t="shared" si="159"/>
        <v>939000000</v>
      </c>
      <c r="I487" s="320">
        <f t="shared" si="159"/>
        <v>0</v>
      </c>
      <c r="J487" s="320">
        <f t="shared" si="159"/>
        <v>0</v>
      </c>
      <c r="K487" s="320">
        <f t="shared" si="159"/>
        <v>0</v>
      </c>
      <c r="L487" s="320">
        <f t="shared" si="159"/>
        <v>0</v>
      </c>
      <c r="M487" s="320">
        <f t="shared" si="159"/>
        <v>0</v>
      </c>
      <c r="N487" s="320">
        <f>SUM(N486,N475,N452)</f>
        <v>0</v>
      </c>
      <c r="O487" s="320">
        <f t="shared" ref="O487:T487" si="160">SUM(O486,O475,O452)</f>
        <v>0</v>
      </c>
      <c r="P487" s="320">
        <f t="shared" si="160"/>
        <v>939000000</v>
      </c>
      <c r="Q487" s="320">
        <f t="shared" si="160"/>
        <v>0</v>
      </c>
      <c r="R487" s="320">
        <f t="shared" si="160"/>
        <v>0</v>
      </c>
      <c r="S487" s="320">
        <f t="shared" si="160"/>
        <v>0</v>
      </c>
      <c r="T487" s="320">
        <f t="shared" si="160"/>
        <v>939000000</v>
      </c>
    </row>
    <row r="488" spans="1:20" ht="12.75" customHeight="1" x14ac:dyDescent="0.25"/>
    <row r="489" spans="1:20" ht="25.5" customHeight="1" x14ac:dyDescent="0.25">
      <c r="A489" s="582" t="s">
        <v>198</v>
      </c>
      <c r="B489" s="582"/>
      <c r="C489" s="322">
        <f t="shared" ref="C489:T489" si="161">SUM(C487,C414,C337)</f>
        <v>811498000000</v>
      </c>
      <c r="D489" s="322">
        <f t="shared" si="161"/>
        <v>335715000000</v>
      </c>
      <c r="E489" s="322">
        <f t="shared" si="161"/>
        <v>6200000000</v>
      </c>
      <c r="F489" s="322">
        <f t="shared" si="161"/>
        <v>343729000000</v>
      </c>
      <c r="G489" s="322">
        <f t="shared" si="161"/>
        <v>33588000000</v>
      </c>
      <c r="H489" s="90">
        <f t="shared" si="161"/>
        <v>1530730000000</v>
      </c>
      <c r="I489" s="322">
        <f t="shared" si="161"/>
        <v>753557197058</v>
      </c>
      <c r="J489" s="322">
        <f t="shared" si="161"/>
        <v>342163523085</v>
      </c>
      <c r="K489" s="322">
        <f t="shared" si="161"/>
        <v>6200000000</v>
      </c>
      <c r="L489" s="322">
        <f t="shared" si="161"/>
        <v>334473133083</v>
      </c>
      <c r="M489" s="322">
        <f t="shared" si="161"/>
        <v>25558231602</v>
      </c>
      <c r="N489" s="90">
        <f t="shared" si="161"/>
        <v>1461952084828</v>
      </c>
      <c r="O489" s="322">
        <f t="shared" si="161"/>
        <v>57940802942</v>
      </c>
      <c r="P489" s="322">
        <f t="shared" si="161"/>
        <v>-6448523085</v>
      </c>
      <c r="Q489" s="322">
        <f t="shared" si="161"/>
        <v>0</v>
      </c>
      <c r="R489" s="322">
        <f t="shared" si="161"/>
        <v>9255866917</v>
      </c>
      <c r="S489" s="322">
        <f t="shared" si="161"/>
        <v>8029768398</v>
      </c>
      <c r="T489" s="90">
        <f t="shared" si="161"/>
        <v>68777915172</v>
      </c>
    </row>
    <row r="492" spans="1:20" x14ac:dyDescent="0.25">
      <c r="J492" s="288">
        <v>348970076</v>
      </c>
      <c r="N492" s="283"/>
    </row>
    <row r="493" spans="1:20" x14ac:dyDescent="0.25">
      <c r="J493" s="288">
        <v>1000000000</v>
      </c>
    </row>
    <row r="494" spans="1:20" x14ac:dyDescent="0.25">
      <c r="J494" s="288">
        <v>4104000000</v>
      </c>
    </row>
    <row r="495" spans="1:20" x14ac:dyDescent="0.25">
      <c r="J495" s="92">
        <f>SUM(J492:J494)</f>
        <v>5452970076</v>
      </c>
    </row>
    <row r="496" spans="1:20" x14ac:dyDescent="0.25">
      <c r="J496" s="92">
        <f>J489-J495</f>
        <v>336710553009</v>
      </c>
    </row>
  </sheetData>
  <mergeCells count="63">
    <mergeCell ref="U322:V322"/>
    <mergeCell ref="U323:V323"/>
    <mergeCell ref="U324:V324"/>
    <mergeCell ref="U317:V317"/>
    <mergeCell ref="U318:V318"/>
    <mergeCell ref="U319:V319"/>
    <mergeCell ref="U320:V320"/>
    <mergeCell ref="U321:V321"/>
    <mergeCell ref="U312:V312"/>
    <mergeCell ref="U313:V313"/>
    <mergeCell ref="U314:V314"/>
    <mergeCell ref="U315:V315"/>
    <mergeCell ref="U316:V316"/>
    <mergeCell ref="A487:B487"/>
    <mergeCell ref="A489:B489"/>
    <mergeCell ref="A419:A486"/>
    <mergeCell ref="B419:B429"/>
    <mergeCell ref="B430:B440"/>
    <mergeCell ref="B441:B451"/>
    <mergeCell ref="B453:B463"/>
    <mergeCell ref="B464:B474"/>
    <mergeCell ref="B476:B486"/>
    <mergeCell ref="B397:B413"/>
    <mergeCell ref="A414:B414"/>
    <mergeCell ref="A416:T416"/>
    <mergeCell ref="A417:B418"/>
    <mergeCell ref="C417:H417"/>
    <mergeCell ref="I417:N417"/>
    <mergeCell ref="O417:T417"/>
    <mergeCell ref="A337:B337"/>
    <mergeCell ref="A339:T339"/>
    <mergeCell ref="A340:B341"/>
    <mergeCell ref="C340:H340"/>
    <mergeCell ref="I340:N340"/>
    <mergeCell ref="O340:T340"/>
    <mergeCell ref="A260:A335"/>
    <mergeCell ref="B260:B270"/>
    <mergeCell ref="B271:B281"/>
    <mergeCell ref="B282:B292"/>
    <mergeCell ref="B294:B304"/>
    <mergeCell ref="B305:B323"/>
    <mergeCell ref="B325:B335"/>
    <mergeCell ref="A1:T1"/>
    <mergeCell ref="A2:T2"/>
    <mergeCell ref="C3:H3"/>
    <mergeCell ref="I3:N3"/>
    <mergeCell ref="O3:T3"/>
    <mergeCell ref="A336:B336"/>
    <mergeCell ref="A3:B4"/>
    <mergeCell ref="A342:A413"/>
    <mergeCell ref="B342:B352"/>
    <mergeCell ref="B353:B363"/>
    <mergeCell ref="B364:B372"/>
    <mergeCell ref="B374:B384"/>
    <mergeCell ref="B385:B395"/>
    <mergeCell ref="A5:A258"/>
    <mergeCell ref="B5:B13"/>
    <mergeCell ref="B14:B22"/>
    <mergeCell ref="B23:B30"/>
    <mergeCell ref="B32:B86"/>
    <mergeCell ref="B87:B162"/>
    <mergeCell ref="B164:B258"/>
    <mergeCell ref="A259:B259"/>
  </mergeCells>
  <pageMargins left="0.70866141732283472" right="0.70866141732283472" top="0" bottom="0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8E7A-D8BC-4BC7-BB5F-5701FBB7B414}">
  <dimension ref="B1:Z83"/>
  <sheetViews>
    <sheetView rightToLeft="1" zoomScale="62" zoomScaleNormal="62" workbookViewId="0">
      <selection activeCell="J5" sqref="J5"/>
    </sheetView>
  </sheetViews>
  <sheetFormatPr defaultRowHeight="15" customHeight="1" x14ac:dyDescent="0.2"/>
  <cols>
    <col min="1" max="1" width="2.85546875" style="179" customWidth="1"/>
    <col min="2" max="2" width="13.85546875" style="218" bestFit="1" customWidth="1"/>
    <col min="3" max="3" width="13.85546875" style="218" customWidth="1"/>
    <col min="4" max="4" width="9.5703125" style="219" customWidth="1"/>
    <col min="5" max="5" width="9.28515625" style="219" customWidth="1"/>
    <col min="6" max="6" width="8.7109375" style="219" customWidth="1"/>
    <col min="7" max="7" width="10.7109375" style="219" customWidth="1"/>
    <col min="8" max="8" width="8.5703125" style="219" customWidth="1"/>
    <col min="9" max="9" width="7.5703125" style="219" customWidth="1"/>
    <col min="10" max="10" width="9" style="219" customWidth="1"/>
    <col min="11" max="11" width="8.28515625" style="219" customWidth="1"/>
    <col min="12" max="12" width="9.85546875" style="219" bestFit="1" customWidth="1"/>
    <col min="13" max="13" width="8.42578125" style="219" customWidth="1"/>
    <col min="14" max="16" width="7.5703125" style="219" customWidth="1"/>
    <col min="17" max="17" width="10.140625" style="219" customWidth="1"/>
    <col min="18" max="18" width="11" style="219" customWidth="1"/>
    <col min="19" max="19" width="14.5703125" style="219" customWidth="1"/>
    <col min="20" max="20" width="13.140625" style="219" customWidth="1"/>
    <col min="21" max="21" width="12.85546875" style="219" customWidth="1"/>
    <col min="22" max="22" width="13.5703125" style="219" customWidth="1"/>
    <col min="23" max="23" width="12.28515625" style="219" customWidth="1"/>
    <col min="24" max="24" width="14.85546875" style="219" customWidth="1"/>
    <col min="25" max="25" width="9.140625" style="179"/>
    <col min="26" max="26" width="9.140625" style="180"/>
    <col min="27" max="257" width="9.140625" style="179"/>
    <col min="258" max="258" width="2.85546875" style="179" customWidth="1"/>
    <col min="259" max="259" width="13.85546875" style="179" bestFit="1" customWidth="1"/>
    <col min="260" max="260" width="9.5703125" style="179" customWidth="1"/>
    <col min="261" max="261" width="9.28515625" style="179" customWidth="1"/>
    <col min="262" max="262" width="8.7109375" style="179" customWidth="1"/>
    <col min="263" max="263" width="10.7109375" style="179" customWidth="1"/>
    <col min="264" max="264" width="8.5703125" style="179" bestFit="1" customWidth="1"/>
    <col min="265" max="265" width="7.5703125" style="179" bestFit="1" customWidth="1"/>
    <col min="266" max="266" width="9" style="179" bestFit="1" customWidth="1"/>
    <col min="267" max="267" width="8.28515625" style="179" bestFit="1" customWidth="1"/>
    <col min="268" max="268" width="9.28515625" style="179" bestFit="1" customWidth="1"/>
    <col min="269" max="269" width="8.42578125" style="179" bestFit="1" customWidth="1"/>
    <col min="270" max="270" width="7.5703125" style="179" customWidth="1"/>
    <col min="271" max="272" width="7.5703125" style="179" bestFit="1" customWidth="1"/>
    <col min="273" max="273" width="10.140625" style="179" bestFit="1" customWidth="1"/>
    <col min="274" max="274" width="11" style="179" bestFit="1" customWidth="1"/>
    <col min="275" max="275" width="14.5703125" style="179" customWidth="1"/>
    <col min="276" max="276" width="13.140625" style="179" customWidth="1"/>
    <col min="277" max="277" width="12.85546875" style="179" customWidth="1"/>
    <col min="278" max="278" width="13.5703125" style="179" customWidth="1"/>
    <col min="279" max="279" width="12.28515625" style="179" customWidth="1"/>
    <col min="280" max="280" width="14.85546875" style="179" customWidth="1"/>
    <col min="281" max="513" width="9.140625" style="179"/>
    <col min="514" max="514" width="2.85546875" style="179" customWidth="1"/>
    <col min="515" max="515" width="13.85546875" style="179" bestFit="1" customWidth="1"/>
    <col min="516" max="516" width="9.5703125" style="179" customWidth="1"/>
    <col min="517" max="517" width="9.28515625" style="179" customWidth="1"/>
    <col min="518" max="518" width="8.7109375" style="179" customWidth="1"/>
    <col min="519" max="519" width="10.7109375" style="179" customWidth="1"/>
    <col min="520" max="520" width="8.5703125" style="179" bestFit="1" customWidth="1"/>
    <col min="521" max="521" width="7.5703125" style="179" bestFit="1" customWidth="1"/>
    <col min="522" max="522" width="9" style="179" bestFit="1" customWidth="1"/>
    <col min="523" max="523" width="8.28515625" style="179" bestFit="1" customWidth="1"/>
    <col min="524" max="524" width="9.28515625" style="179" bestFit="1" customWidth="1"/>
    <col min="525" max="525" width="8.42578125" style="179" bestFit="1" customWidth="1"/>
    <col min="526" max="526" width="7.5703125" style="179" customWidth="1"/>
    <col min="527" max="528" width="7.5703125" style="179" bestFit="1" customWidth="1"/>
    <col min="529" max="529" width="10.140625" style="179" bestFit="1" customWidth="1"/>
    <col min="530" max="530" width="11" style="179" bestFit="1" customWidth="1"/>
    <col min="531" max="531" width="14.5703125" style="179" customWidth="1"/>
    <col min="532" max="532" width="13.140625" style="179" customWidth="1"/>
    <col min="533" max="533" width="12.85546875" style="179" customWidth="1"/>
    <col min="534" max="534" width="13.5703125" style="179" customWidth="1"/>
    <col min="535" max="535" width="12.28515625" style="179" customWidth="1"/>
    <col min="536" max="536" width="14.85546875" style="179" customWidth="1"/>
    <col min="537" max="769" width="9.140625" style="179"/>
    <col min="770" max="770" width="2.85546875" style="179" customWidth="1"/>
    <col min="771" max="771" width="13.85546875" style="179" bestFit="1" customWidth="1"/>
    <col min="772" max="772" width="9.5703125" style="179" customWidth="1"/>
    <col min="773" max="773" width="9.28515625" style="179" customWidth="1"/>
    <col min="774" max="774" width="8.7109375" style="179" customWidth="1"/>
    <col min="775" max="775" width="10.7109375" style="179" customWidth="1"/>
    <col min="776" max="776" width="8.5703125" style="179" bestFit="1" customWidth="1"/>
    <col min="777" max="777" width="7.5703125" style="179" bestFit="1" customWidth="1"/>
    <col min="778" max="778" width="9" style="179" bestFit="1" customWidth="1"/>
    <col min="779" max="779" width="8.28515625" style="179" bestFit="1" customWidth="1"/>
    <col min="780" max="780" width="9.28515625" style="179" bestFit="1" customWidth="1"/>
    <col min="781" max="781" width="8.42578125" style="179" bestFit="1" customWidth="1"/>
    <col min="782" max="782" width="7.5703125" style="179" customWidth="1"/>
    <col min="783" max="784" width="7.5703125" style="179" bestFit="1" customWidth="1"/>
    <col min="785" max="785" width="10.140625" style="179" bestFit="1" customWidth="1"/>
    <col min="786" max="786" width="11" style="179" bestFit="1" customWidth="1"/>
    <col min="787" max="787" width="14.5703125" style="179" customWidth="1"/>
    <col min="788" max="788" width="13.140625" style="179" customWidth="1"/>
    <col min="789" max="789" width="12.85546875" style="179" customWidth="1"/>
    <col min="790" max="790" width="13.5703125" style="179" customWidth="1"/>
    <col min="791" max="791" width="12.28515625" style="179" customWidth="1"/>
    <col min="792" max="792" width="14.85546875" style="179" customWidth="1"/>
    <col min="793" max="1025" width="9.140625" style="179"/>
    <col min="1026" max="1026" width="2.85546875" style="179" customWidth="1"/>
    <col min="1027" max="1027" width="13.85546875" style="179" bestFit="1" customWidth="1"/>
    <col min="1028" max="1028" width="9.5703125" style="179" customWidth="1"/>
    <col min="1029" max="1029" width="9.28515625" style="179" customWidth="1"/>
    <col min="1030" max="1030" width="8.7109375" style="179" customWidth="1"/>
    <col min="1031" max="1031" width="10.7109375" style="179" customWidth="1"/>
    <col min="1032" max="1032" width="8.5703125" style="179" bestFit="1" customWidth="1"/>
    <col min="1033" max="1033" width="7.5703125" style="179" bestFit="1" customWidth="1"/>
    <col min="1034" max="1034" width="9" style="179" bestFit="1" customWidth="1"/>
    <col min="1035" max="1035" width="8.28515625" style="179" bestFit="1" customWidth="1"/>
    <col min="1036" max="1036" width="9.28515625" style="179" bestFit="1" customWidth="1"/>
    <col min="1037" max="1037" width="8.42578125" style="179" bestFit="1" customWidth="1"/>
    <col min="1038" max="1038" width="7.5703125" style="179" customWidth="1"/>
    <col min="1039" max="1040" width="7.5703125" style="179" bestFit="1" customWidth="1"/>
    <col min="1041" max="1041" width="10.140625" style="179" bestFit="1" customWidth="1"/>
    <col min="1042" max="1042" width="11" style="179" bestFit="1" customWidth="1"/>
    <col min="1043" max="1043" width="14.5703125" style="179" customWidth="1"/>
    <col min="1044" max="1044" width="13.140625" style="179" customWidth="1"/>
    <col min="1045" max="1045" width="12.85546875" style="179" customWidth="1"/>
    <col min="1046" max="1046" width="13.5703125" style="179" customWidth="1"/>
    <col min="1047" max="1047" width="12.28515625" style="179" customWidth="1"/>
    <col min="1048" max="1048" width="14.85546875" style="179" customWidth="1"/>
    <col min="1049" max="1281" width="9.140625" style="179"/>
    <col min="1282" max="1282" width="2.85546875" style="179" customWidth="1"/>
    <col min="1283" max="1283" width="13.85546875" style="179" bestFit="1" customWidth="1"/>
    <col min="1284" max="1284" width="9.5703125" style="179" customWidth="1"/>
    <col min="1285" max="1285" width="9.28515625" style="179" customWidth="1"/>
    <col min="1286" max="1286" width="8.7109375" style="179" customWidth="1"/>
    <col min="1287" max="1287" width="10.7109375" style="179" customWidth="1"/>
    <col min="1288" max="1288" width="8.5703125" style="179" bestFit="1" customWidth="1"/>
    <col min="1289" max="1289" width="7.5703125" style="179" bestFit="1" customWidth="1"/>
    <col min="1290" max="1290" width="9" style="179" bestFit="1" customWidth="1"/>
    <col min="1291" max="1291" width="8.28515625" style="179" bestFit="1" customWidth="1"/>
    <col min="1292" max="1292" width="9.28515625" style="179" bestFit="1" customWidth="1"/>
    <col min="1293" max="1293" width="8.42578125" style="179" bestFit="1" customWidth="1"/>
    <col min="1294" max="1294" width="7.5703125" style="179" customWidth="1"/>
    <col min="1295" max="1296" width="7.5703125" style="179" bestFit="1" customWidth="1"/>
    <col min="1297" max="1297" width="10.140625" style="179" bestFit="1" customWidth="1"/>
    <col min="1298" max="1298" width="11" style="179" bestFit="1" customWidth="1"/>
    <col min="1299" max="1299" width="14.5703125" style="179" customWidth="1"/>
    <col min="1300" max="1300" width="13.140625" style="179" customWidth="1"/>
    <col min="1301" max="1301" width="12.85546875" style="179" customWidth="1"/>
    <col min="1302" max="1302" width="13.5703125" style="179" customWidth="1"/>
    <col min="1303" max="1303" width="12.28515625" style="179" customWidth="1"/>
    <col min="1304" max="1304" width="14.85546875" style="179" customWidth="1"/>
    <col min="1305" max="1537" width="9.140625" style="179"/>
    <col min="1538" max="1538" width="2.85546875" style="179" customWidth="1"/>
    <col min="1539" max="1539" width="13.85546875" style="179" bestFit="1" customWidth="1"/>
    <col min="1540" max="1540" width="9.5703125" style="179" customWidth="1"/>
    <col min="1541" max="1541" width="9.28515625" style="179" customWidth="1"/>
    <col min="1542" max="1542" width="8.7109375" style="179" customWidth="1"/>
    <col min="1543" max="1543" width="10.7109375" style="179" customWidth="1"/>
    <col min="1544" max="1544" width="8.5703125" style="179" bestFit="1" customWidth="1"/>
    <col min="1545" max="1545" width="7.5703125" style="179" bestFit="1" customWidth="1"/>
    <col min="1546" max="1546" width="9" style="179" bestFit="1" customWidth="1"/>
    <col min="1547" max="1547" width="8.28515625" style="179" bestFit="1" customWidth="1"/>
    <col min="1548" max="1548" width="9.28515625" style="179" bestFit="1" customWidth="1"/>
    <col min="1549" max="1549" width="8.42578125" style="179" bestFit="1" customWidth="1"/>
    <col min="1550" max="1550" width="7.5703125" style="179" customWidth="1"/>
    <col min="1551" max="1552" width="7.5703125" style="179" bestFit="1" customWidth="1"/>
    <col min="1553" max="1553" width="10.140625" style="179" bestFit="1" customWidth="1"/>
    <col min="1554" max="1554" width="11" style="179" bestFit="1" customWidth="1"/>
    <col min="1555" max="1555" width="14.5703125" style="179" customWidth="1"/>
    <col min="1556" max="1556" width="13.140625" style="179" customWidth="1"/>
    <col min="1557" max="1557" width="12.85546875" style="179" customWidth="1"/>
    <col min="1558" max="1558" width="13.5703125" style="179" customWidth="1"/>
    <col min="1559" max="1559" width="12.28515625" style="179" customWidth="1"/>
    <col min="1560" max="1560" width="14.85546875" style="179" customWidth="1"/>
    <col min="1561" max="1793" width="9.140625" style="179"/>
    <col min="1794" max="1794" width="2.85546875" style="179" customWidth="1"/>
    <col min="1795" max="1795" width="13.85546875" style="179" bestFit="1" customWidth="1"/>
    <col min="1796" max="1796" width="9.5703125" style="179" customWidth="1"/>
    <col min="1797" max="1797" width="9.28515625" style="179" customWidth="1"/>
    <col min="1798" max="1798" width="8.7109375" style="179" customWidth="1"/>
    <col min="1799" max="1799" width="10.7109375" style="179" customWidth="1"/>
    <col min="1800" max="1800" width="8.5703125" style="179" bestFit="1" customWidth="1"/>
    <col min="1801" max="1801" width="7.5703125" style="179" bestFit="1" customWidth="1"/>
    <col min="1802" max="1802" width="9" style="179" bestFit="1" customWidth="1"/>
    <col min="1803" max="1803" width="8.28515625" style="179" bestFit="1" customWidth="1"/>
    <col min="1804" max="1804" width="9.28515625" style="179" bestFit="1" customWidth="1"/>
    <col min="1805" max="1805" width="8.42578125" style="179" bestFit="1" customWidth="1"/>
    <col min="1806" max="1806" width="7.5703125" style="179" customWidth="1"/>
    <col min="1807" max="1808" width="7.5703125" style="179" bestFit="1" customWidth="1"/>
    <col min="1809" max="1809" width="10.140625" style="179" bestFit="1" customWidth="1"/>
    <col min="1810" max="1810" width="11" style="179" bestFit="1" customWidth="1"/>
    <col min="1811" max="1811" width="14.5703125" style="179" customWidth="1"/>
    <col min="1812" max="1812" width="13.140625" style="179" customWidth="1"/>
    <col min="1813" max="1813" width="12.85546875" style="179" customWidth="1"/>
    <col min="1814" max="1814" width="13.5703125" style="179" customWidth="1"/>
    <col min="1815" max="1815" width="12.28515625" style="179" customWidth="1"/>
    <col min="1816" max="1816" width="14.85546875" style="179" customWidth="1"/>
    <col min="1817" max="2049" width="9.140625" style="179"/>
    <col min="2050" max="2050" width="2.85546875" style="179" customWidth="1"/>
    <col min="2051" max="2051" width="13.85546875" style="179" bestFit="1" customWidth="1"/>
    <col min="2052" max="2052" width="9.5703125" style="179" customWidth="1"/>
    <col min="2053" max="2053" width="9.28515625" style="179" customWidth="1"/>
    <col min="2054" max="2054" width="8.7109375" style="179" customWidth="1"/>
    <col min="2055" max="2055" width="10.7109375" style="179" customWidth="1"/>
    <col min="2056" max="2056" width="8.5703125" style="179" bestFit="1" customWidth="1"/>
    <col min="2057" max="2057" width="7.5703125" style="179" bestFit="1" customWidth="1"/>
    <col min="2058" max="2058" width="9" style="179" bestFit="1" customWidth="1"/>
    <col min="2059" max="2059" width="8.28515625" style="179" bestFit="1" customWidth="1"/>
    <col min="2060" max="2060" width="9.28515625" style="179" bestFit="1" customWidth="1"/>
    <col min="2061" max="2061" width="8.42578125" style="179" bestFit="1" customWidth="1"/>
    <col min="2062" max="2062" width="7.5703125" style="179" customWidth="1"/>
    <col min="2063" max="2064" width="7.5703125" style="179" bestFit="1" customWidth="1"/>
    <col min="2065" max="2065" width="10.140625" style="179" bestFit="1" customWidth="1"/>
    <col min="2066" max="2066" width="11" style="179" bestFit="1" customWidth="1"/>
    <col min="2067" max="2067" width="14.5703125" style="179" customWidth="1"/>
    <col min="2068" max="2068" width="13.140625" style="179" customWidth="1"/>
    <col min="2069" max="2069" width="12.85546875" style="179" customWidth="1"/>
    <col min="2070" max="2070" width="13.5703125" style="179" customWidth="1"/>
    <col min="2071" max="2071" width="12.28515625" style="179" customWidth="1"/>
    <col min="2072" max="2072" width="14.85546875" style="179" customWidth="1"/>
    <col min="2073" max="2305" width="9.140625" style="179"/>
    <col min="2306" max="2306" width="2.85546875" style="179" customWidth="1"/>
    <col min="2307" max="2307" width="13.85546875" style="179" bestFit="1" customWidth="1"/>
    <col min="2308" max="2308" width="9.5703125" style="179" customWidth="1"/>
    <col min="2309" max="2309" width="9.28515625" style="179" customWidth="1"/>
    <col min="2310" max="2310" width="8.7109375" style="179" customWidth="1"/>
    <col min="2311" max="2311" width="10.7109375" style="179" customWidth="1"/>
    <col min="2312" max="2312" width="8.5703125" style="179" bestFit="1" customWidth="1"/>
    <col min="2313" max="2313" width="7.5703125" style="179" bestFit="1" customWidth="1"/>
    <col min="2314" max="2314" width="9" style="179" bestFit="1" customWidth="1"/>
    <col min="2315" max="2315" width="8.28515625" style="179" bestFit="1" customWidth="1"/>
    <col min="2316" max="2316" width="9.28515625" style="179" bestFit="1" customWidth="1"/>
    <col min="2317" max="2317" width="8.42578125" style="179" bestFit="1" customWidth="1"/>
    <col min="2318" max="2318" width="7.5703125" style="179" customWidth="1"/>
    <col min="2319" max="2320" width="7.5703125" style="179" bestFit="1" customWidth="1"/>
    <col min="2321" max="2321" width="10.140625" style="179" bestFit="1" customWidth="1"/>
    <col min="2322" max="2322" width="11" style="179" bestFit="1" customWidth="1"/>
    <col min="2323" max="2323" width="14.5703125" style="179" customWidth="1"/>
    <col min="2324" max="2324" width="13.140625" style="179" customWidth="1"/>
    <col min="2325" max="2325" width="12.85546875" style="179" customWidth="1"/>
    <col min="2326" max="2326" width="13.5703125" style="179" customWidth="1"/>
    <col min="2327" max="2327" width="12.28515625" style="179" customWidth="1"/>
    <col min="2328" max="2328" width="14.85546875" style="179" customWidth="1"/>
    <col min="2329" max="2561" width="9.140625" style="179"/>
    <col min="2562" max="2562" width="2.85546875" style="179" customWidth="1"/>
    <col min="2563" max="2563" width="13.85546875" style="179" bestFit="1" customWidth="1"/>
    <col min="2564" max="2564" width="9.5703125" style="179" customWidth="1"/>
    <col min="2565" max="2565" width="9.28515625" style="179" customWidth="1"/>
    <col min="2566" max="2566" width="8.7109375" style="179" customWidth="1"/>
    <col min="2567" max="2567" width="10.7109375" style="179" customWidth="1"/>
    <col min="2568" max="2568" width="8.5703125" style="179" bestFit="1" customWidth="1"/>
    <col min="2569" max="2569" width="7.5703125" style="179" bestFit="1" customWidth="1"/>
    <col min="2570" max="2570" width="9" style="179" bestFit="1" customWidth="1"/>
    <col min="2571" max="2571" width="8.28515625" style="179" bestFit="1" customWidth="1"/>
    <col min="2572" max="2572" width="9.28515625" style="179" bestFit="1" customWidth="1"/>
    <col min="2573" max="2573" width="8.42578125" style="179" bestFit="1" customWidth="1"/>
    <col min="2574" max="2574" width="7.5703125" style="179" customWidth="1"/>
    <col min="2575" max="2576" width="7.5703125" style="179" bestFit="1" customWidth="1"/>
    <col min="2577" max="2577" width="10.140625" style="179" bestFit="1" customWidth="1"/>
    <col min="2578" max="2578" width="11" style="179" bestFit="1" customWidth="1"/>
    <col min="2579" max="2579" width="14.5703125" style="179" customWidth="1"/>
    <col min="2580" max="2580" width="13.140625" style="179" customWidth="1"/>
    <col min="2581" max="2581" width="12.85546875" style="179" customWidth="1"/>
    <col min="2582" max="2582" width="13.5703125" style="179" customWidth="1"/>
    <col min="2583" max="2583" width="12.28515625" style="179" customWidth="1"/>
    <col min="2584" max="2584" width="14.85546875" style="179" customWidth="1"/>
    <col min="2585" max="2817" width="9.140625" style="179"/>
    <col min="2818" max="2818" width="2.85546875" style="179" customWidth="1"/>
    <col min="2819" max="2819" width="13.85546875" style="179" bestFit="1" customWidth="1"/>
    <col min="2820" max="2820" width="9.5703125" style="179" customWidth="1"/>
    <col min="2821" max="2821" width="9.28515625" style="179" customWidth="1"/>
    <col min="2822" max="2822" width="8.7109375" style="179" customWidth="1"/>
    <col min="2823" max="2823" width="10.7109375" style="179" customWidth="1"/>
    <col min="2824" max="2824" width="8.5703125" style="179" bestFit="1" customWidth="1"/>
    <col min="2825" max="2825" width="7.5703125" style="179" bestFit="1" customWidth="1"/>
    <col min="2826" max="2826" width="9" style="179" bestFit="1" customWidth="1"/>
    <col min="2827" max="2827" width="8.28515625" style="179" bestFit="1" customWidth="1"/>
    <col min="2828" max="2828" width="9.28515625" style="179" bestFit="1" customWidth="1"/>
    <col min="2829" max="2829" width="8.42578125" style="179" bestFit="1" customWidth="1"/>
    <col min="2830" max="2830" width="7.5703125" style="179" customWidth="1"/>
    <col min="2831" max="2832" width="7.5703125" style="179" bestFit="1" customWidth="1"/>
    <col min="2833" max="2833" width="10.140625" style="179" bestFit="1" customWidth="1"/>
    <col min="2834" max="2834" width="11" style="179" bestFit="1" customWidth="1"/>
    <col min="2835" max="2835" width="14.5703125" style="179" customWidth="1"/>
    <col min="2836" max="2836" width="13.140625" style="179" customWidth="1"/>
    <col min="2837" max="2837" width="12.85546875" style="179" customWidth="1"/>
    <col min="2838" max="2838" width="13.5703125" style="179" customWidth="1"/>
    <col min="2839" max="2839" width="12.28515625" style="179" customWidth="1"/>
    <col min="2840" max="2840" width="14.85546875" style="179" customWidth="1"/>
    <col min="2841" max="3073" width="9.140625" style="179"/>
    <col min="3074" max="3074" width="2.85546875" style="179" customWidth="1"/>
    <col min="3075" max="3075" width="13.85546875" style="179" bestFit="1" customWidth="1"/>
    <col min="3076" max="3076" width="9.5703125" style="179" customWidth="1"/>
    <col min="3077" max="3077" width="9.28515625" style="179" customWidth="1"/>
    <col min="3078" max="3078" width="8.7109375" style="179" customWidth="1"/>
    <col min="3079" max="3079" width="10.7109375" style="179" customWidth="1"/>
    <col min="3080" max="3080" width="8.5703125" style="179" bestFit="1" customWidth="1"/>
    <col min="3081" max="3081" width="7.5703125" style="179" bestFit="1" customWidth="1"/>
    <col min="3082" max="3082" width="9" style="179" bestFit="1" customWidth="1"/>
    <col min="3083" max="3083" width="8.28515625" style="179" bestFit="1" customWidth="1"/>
    <col min="3084" max="3084" width="9.28515625" style="179" bestFit="1" customWidth="1"/>
    <col min="3085" max="3085" width="8.42578125" style="179" bestFit="1" customWidth="1"/>
    <col min="3086" max="3086" width="7.5703125" style="179" customWidth="1"/>
    <col min="3087" max="3088" width="7.5703125" style="179" bestFit="1" customWidth="1"/>
    <col min="3089" max="3089" width="10.140625" style="179" bestFit="1" customWidth="1"/>
    <col min="3090" max="3090" width="11" style="179" bestFit="1" customWidth="1"/>
    <col min="3091" max="3091" width="14.5703125" style="179" customWidth="1"/>
    <col min="3092" max="3092" width="13.140625" style="179" customWidth="1"/>
    <col min="3093" max="3093" width="12.85546875" style="179" customWidth="1"/>
    <col min="3094" max="3094" width="13.5703125" style="179" customWidth="1"/>
    <col min="3095" max="3095" width="12.28515625" style="179" customWidth="1"/>
    <col min="3096" max="3096" width="14.85546875" style="179" customWidth="1"/>
    <col min="3097" max="3329" width="9.140625" style="179"/>
    <col min="3330" max="3330" width="2.85546875" style="179" customWidth="1"/>
    <col min="3331" max="3331" width="13.85546875" style="179" bestFit="1" customWidth="1"/>
    <col min="3332" max="3332" width="9.5703125" style="179" customWidth="1"/>
    <col min="3333" max="3333" width="9.28515625" style="179" customWidth="1"/>
    <col min="3334" max="3334" width="8.7109375" style="179" customWidth="1"/>
    <col min="3335" max="3335" width="10.7109375" style="179" customWidth="1"/>
    <col min="3336" max="3336" width="8.5703125" style="179" bestFit="1" customWidth="1"/>
    <col min="3337" max="3337" width="7.5703125" style="179" bestFit="1" customWidth="1"/>
    <col min="3338" max="3338" width="9" style="179" bestFit="1" customWidth="1"/>
    <col min="3339" max="3339" width="8.28515625" style="179" bestFit="1" customWidth="1"/>
    <col min="3340" max="3340" width="9.28515625" style="179" bestFit="1" customWidth="1"/>
    <col min="3341" max="3341" width="8.42578125" style="179" bestFit="1" customWidth="1"/>
    <col min="3342" max="3342" width="7.5703125" style="179" customWidth="1"/>
    <col min="3343" max="3344" width="7.5703125" style="179" bestFit="1" customWidth="1"/>
    <col min="3345" max="3345" width="10.140625" style="179" bestFit="1" customWidth="1"/>
    <col min="3346" max="3346" width="11" style="179" bestFit="1" customWidth="1"/>
    <col min="3347" max="3347" width="14.5703125" style="179" customWidth="1"/>
    <col min="3348" max="3348" width="13.140625" style="179" customWidth="1"/>
    <col min="3349" max="3349" width="12.85546875" style="179" customWidth="1"/>
    <col min="3350" max="3350" width="13.5703125" style="179" customWidth="1"/>
    <col min="3351" max="3351" width="12.28515625" style="179" customWidth="1"/>
    <col min="3352" max="3352" width="14.85546875" style="179" customWidth="1"/>
    <col min="3353" max="3585" width="9.140625" style="179"/>
    <col min="3586" max="3586" width="2.85546875" style="179" customWidth="1"/>
    <col min="3587" max="3587" width="13.85546875" style="179" bestFit="1" customWidth="1"/>
    <col min="3588" max="3588" width="9.5703125" style="179" customWidth="1"/>
    <col min="3589" max="3589" width="9.28515625" style="179" customWidth="1"/>
    <col min="3590" max="3590" width="8.7109375" style="179" customWidth="1"/>
    <col min="3591" max="3591" width="10.7109375" style="179" customWidth="1"/>
    <col min="3592" max="3592" width="8.5703125" style="179" bestFit="1" customWidth="1"/>
    <col min="3593" max="3593" width="7.5703125" style="179" bestFit="1" customWidth="1"/>
    <col min="3594" max="3594" width="9" style="179" bestFit="1" customWidth="1"/>
    <col min="3595" max="3595" width="8.28515625" style="179" bestFit="1" customWidth="1"/>
    <col min="3596" max="3596" width="9.28515625" style="179" bestFit="1" customWidth="1"/>
    <col min="3597" max="3597" width="8.42578125" style="179" bestFit="1" customWidth="1"/>
    <col min="3598" max="3598" width="7.5703125" style="179" customWidth="1"/>
    <col min="3599" max="3600" width="7.5703125" style="179" bestFit="1" customWidth="1"/>
    <col min="3601" max="3601" width="10.140625" style="179" bestFit="1" customWidth="1"/>
    <col min="3602" max="3602" width="11" style="179" bestFit="1" customWidth="1"/>
    <col min="3603" max="3603" width="14.5703125" style="179" customWidth="1"/>
    <col min="3604" max="3604" width="13.140625" style="179" customWidth="1"/>
    <col min="3605" max="3605" width="12.85546875" style="179" customWidth="1"/>
    <col min="3606" max="3606" width="13.5703125" style="179" customWidth="1"/>
    <col min="3607" max="3607" width="12.28515625" style="179" customWidth="1"/>
    <col min="3608" max="3608" width="14.85546875" style="179" customWidth="1"/>
    <col min="3609" max="3841" width="9.140625" style="179"/>
    <col min="3842" max="3842" width="2.85546875" style="179" customWidth="1"/>
    <col min="3843" max="3843" width="13.85546875" style="179" bestFit="1" customWidth="1"/>
    <col min="3844" max="3844" width="9.5703125" style="179" customWidth="1"/>
    <col min="3845" max="3845" width="9.28515625" style="179" customWidth="1"/>
    <col min="3846" max="3846" width="8.7109375" style="179" customWidth="1"/>
    <col min="3847" max="3847" width="10.7109375" style="179" customWidth="1"/>
    <col min="3848" max="3848" width="8.5703125" style="179" bestFit="1" customWidth="1"/>
    <col min="3849" max="3849" width="7.5703125" style="179" bestFit="1" customWidth="1"/>
    <col min="3850" max="3850" width="9" style="179" bestFit="1" customWidth="1"/>
    <col min="3851" max="3851" width="8.28515625" style="179" bestFit="1" customWidth="1"/>
    <col min="3852" max="3852" width="9.28515625" style="179" bestFit="1" customWidth="1"/>
    <col min="3853" max="3853" width="8.42578125" style="179" bestFit="1" customWidth="1"/>
    <col min="3854" max="3854" width="7.5703125" style="179" customWidth="1"/>
    <col min="3855" max="3856" width="7.5703125" style="179" bestFit="1" customWidth="1"/>
    <col min="3857" max="3857" width="10.140625" style="179" bestFit="1" customWidth="1"/>
    <col min="3858" max="3858" width="11" style="179" bestFit="1" customWidth="1"/>
    <col min="3859" max="3859" width="14.5703125" style="179" customWidth="1"/>
    <col min="3860" max="3860" width="13.140625" style="179" customWidth="1"/>
    <col min="3861" max="3861" width="12.85546875" style="179" customWidth="1"/>
    <col min="3862" max="3862" width="13.5703125" style="179" customWidth="1"/>
    <col min="3863" max="3863" width="12.28515625" style="179" customWidth="1"/>
    <col min="3864" max="3864" width="14.85546875" style="179" customWidth="1"/>
    <col min="3865" max="4097" width="9.140625" style="179"/>
    <col min="4098" max="4098" width="2.85546875" style="179" customWidth="1"/>
    <col min="4099" max="4099" width="13.85546875" style="179" bestFit="1" customWidth="1"/>
    <col min="4100" max="4100" width="9.5703125" style="179" customWidth="1"/>
    <col min="4101" max="4101" width="9.28515625" style="179" customWidth="1"/>
    <col min="4102" max="4102" width="8.7109375" style="179" customWidth="1"/>
    <col min="4103" max="4103" width="10.7109375" style="179" customWidth="1"/>
    <col min="4104" max="4104" width="8.5703125" style="179" bestFit="1" customWidth="1"/>
    <col min="4105" max="4105" width="7.5703125" style="179" bestFit="1" customWidth="1"/>
    <col min="4106" max="4106" width="9" style="179" bestFit="1" customWidth="1"/>
    <col min="4107" max="4107" width="8.28515625" style="179" bestFit="1" customWidth="1"/>
    <col min="4108" max="4108" width="9.28515625" style="179" bestFit="1" customWidth="1"/>
    <col min="4109" max="4109" width="8.42578125" style="179" bestFit="1" customWidth="1"/>
    <col min="4110" max="4110" width="7.5703125" style="179" customWidth="1"/>
    <col min="4111" max="4112" width="7.5703125" style="179" bestFit="1" customWidth="1"/>
    <col min="4113" max="4113" width="10.140625" style="179" bestFit="1" customWidth="1"/>
    <col min="4114" max="4114" width="11" style="179" bestFit="1" customWidth="1"/>
    <col min="4115" max="4115" width="14.5703125" style="179" customWidth="1"/>
    <col min="4116" max="4116" width="13.140625" style="179" customWidth="1"/>
    <col min="4117" max="4117" width="12.85546875" style="179" customWidth="1"/>
    <col min="4118" max="4118" width="13.5703125" style="179" customWidth="1"/>
    <col min="4119" max="4119" width="12.28515625" style="179" customWidth="1"/>
    <col min="4120" max="4120" width="14.85546875" style="179" customWidth="1"/>
    <col min="4121" max="4353" width="9.140625" style="179"/>
    <col min="4354" max="4354" width="2.85546875" style="179" customWidth="1"/>
    <col min="4355" max="4355" width="13.85546875" style="179" bestFit="1" customWidth="1"/>
    <col min="4356" max="4356" width="9.5703125" style="179" customWidth="1"/>
    <col min="4357" max="4357" width="9.28515625" style="179" customWidth="1"/>
    <col min="4358" max="4358" width="8.7109375" style="179" customWidth="1"/>
    <col min="4359" max="4359" width="10.7109375" style="179" customWidth="1"/>
    <col min="4360" max="4360" width="8.5703125" style="179" bestFit="1" customWidth="1"/>
    <col min="4361" max="4361" width="7.5703125" style="179" bestFit="1" customWidth="1"/>
    <col min="4362" max="4362" width="9" style="179" bestFit="1" customWidth="1"/>
    <col min="4363" max="4363" width="8.28515625" style="179" bestFit="1" customWidth="1"/>
    <col min="4364" max="4364" width="9.28515625" style="179" bestFit="1" customWidth="1"/>
    <col min="4365" max="4365" width="8.42578125" style="179" bestFit="1" customWidth="1"/>
    <col min="4366" max="4366" width="7.5703125" style="179" customWidth="1"/>
    <col min="4367" max="4368" width="7.5703125" style="179" bestFit="1" customWidth="1"/>
    <col min="4369" max="4369" width="10.140625" style="179" bestFit="1" customWidth="1"/>
    <col min="4370" max="4370" width="11" style="179" bestFit="1" customWidth="1"/>
    <col min="4371" max="4371" width="14.5703125" style="179" customWidth="1"/>
    <col min="4372" max="4372" width="13.140625" style="179" customWidth="1"/>
    <col min="4373" max="4373" width="12.85546875" style="179" customWidth="1"/>
    <col min="4374" max="4374" width="13.5703125" style="179" customWidth="1"/>
    <col min="4375" max="4375" width="12.28515625" style="179" customWidth="1"/>
    <col min="4376" max="4376" width="14.85546875" style="179" customWidth="1"/>
    <col min="4377" max="4609" width="9.140625" style="179"/>
    <col min="4610" max="4610" width="2.85546875" style="179" customWidth="1"/>
    <col min="4611" max="4611" width="13.85546875" style="179" bestFit="1" customWidth="1"/>
    <col min="4612" max="4612" width="9.5703125" style="179" customWidth="1"/>
    <col min="4613" max="4613" width="9.28515625" style="179" customWidth="1"/>
    <col min="4614" max="4614" width="8.7109375" style="179" customWidth="1"/>
    <col min="4615" max="4615" width="10.7109375" style="179" customWidth="1"/>
    <col min="4616" max="4616" width="8.5703125" style="179" bestFit="1" customWidth="1"/>
    <col min="4617" max="4617" width="7.5703125" style="179" bestFit="1" customWidth="1"/>
    <col min="4618" max="4618" width="9" style="179" bestFit="1" customWidth="1"/>
    <col min="4619" max="4619" width="8.28515625" style="179" bestFit="1" customWidth="1"/>
    <col min="4620" max="4620" width="9.28515625" style="179" bestFit="1" customWidth="1"/>
    <col min="4621" max="4621" width="8.42578125" style="179" bestFit="1" customWidth="1"/>
    <col min="4622" max="4622" width="7.5703125" style="179" customWidth="1"/>
    <col min="4623" max="4624" width="7.5703125" style="179" bestFit="1" customWidth="1"/>
    <col min="4625" max="4625" width="10.140625" style="179" bestFit="1" customWidth="1"/>
    <col min="4626" max="4626" width="11" style="179" bestFit="1" customWidth="1"/>
    <col min="4627" max="4627" width="14.5703125" style="179" customWidth="1"/>
    <col min="4628" max="4628" width="13.140625" style="179" customWidth="1"/>
    <col min="4629" max="4629" width="12.85546875" style="179" customWidth="1"/>
    <col min="4630" max="4630" width="13.5703125" style="179" customWidth="1"/>
    <col min="4631" max="4631" width="12.28515625" style="179" customWidth="1"/>
    <col min="4632" max="4632" width="14.85546875" style="179" customWidth="1"/>
    <col min="4633" max="4865" width="9.140625" style="179"/>
    <col min="4866" max="4866" width="2.85546875" style="179" customWidth="1"/>
    <col min="4867" max="4867" width="13.85546875" style="179" bestFit="1" customWidth="1"/>
    <col min="4868" max="4868" width="9.5703125" style="179" customWidth="1"/>
    <col min="4869" max="4869" width="9.28515625" style="179" customWidth="1"/>
    <col min="4870" max="4870" width="8.7109375" style="179" customWidth="1"/>
    <col min="4871" max="4871" width="10.7109375" style="179" customWidth="1"/>
    <col min="4872" max="4872" width="8.5703125" style="179" bestFit="1" customWidth="1"/>
    <col min="4873" max="4873" width="7.5703125" style="179" bestFit="1" customWidth="1"/>
    <col min="4874" max="4874" width="9" style="179" bestFit="1" customWidth="1"/>
    <col min="4875" max="4875" width="8.28515625" style="179" bestFit="1" customWidth="1"/>
    <col min="4876" max="4876" width="9.28515625" style="179" bestFit="1" customWidth="1"/>
    <col min="4877" max="4877" width="8.42578125" style="179" bestFit="1" customWidth="1"/>
    <col min="4878" max="4878" width="7.5703125" style="179" customWidth="1"/>
    <col min="4879" max="4880" width="7.5703125" style="179" bestFit="1" customWidth="1"/>
    <col min="4881" max="4881" width="10.140625" style="179" bestFit="1" customWidth="1"/>
    <col min="4882" max="4882" width="11" style="179" bestFit="1" customWidth="1"/>
    <col min="4883" max="4883" width="14.5703125" style="179" customWidth="1"/>
    <col min="4884" max="4884" width="13.140625" style="179" customWidth="1"/>
    <col min="4885" max="4885" width="12.85546875" style="179" customWidth="1"/>
    <col min="4886" max="4886" width="13.5703125" style="179" customWidth="1"/>
    <col min="4887" max="4887" width="12.28515625" style="179" customWidth="1"/>
    <col min="4888" max="4888" width="14.85546875" style="179" customWidth="1"/>
    <col min="4889" max="5121" width="9.140625" style="179"/>
    <col min="5122" max="5122" width="2.85546875" style="179" customWidth="1"/>
    <col min="5123" max="5123" width="13.85546875" style="179" bestFit="1" customWidth="1"/>
    <col min="5124" max="5124" width="9.5703125" style="179" customWidth="1"/>
    <col min="5125" max="5125" width="9.28515625" style="179" customWidth="1"/>
    <col min="5126" max="5126" width="8.7109375" style="179" customWidth="1"/>
    <col min="5127" max="5127" width="10.7109375" style="179" customWidth="1"/>
    <col min="5128" max="5128" width="8.5703125" style="179" bestFit="1" customWidth="1"/>
    <col min="5129" max="5129" width="7.5703125" style="179" bestFit="1" customWidth="1"/>
    <col min="5130" max="5130" width="9" style="179" bestFit="1" customWidth="1"/>
    <col min="5131" max="5131" width="8.28515625" style="179" bestFit="1" customWidth="1"/>
    <col min="5132" max="5132" width="9.28515625" style="179" bestFit="1" customWidth="1"/>
    <col min="5133" max="5133" width="8.42578125" style="179" bestFit="1" customWidth="1"/>
    <col min="5134" max="5134" width="7.5703125" style="179" customWidth="1"/>
    <col min="5135" max="5136" width="7.5703125" style="179" bestFit="1" customWidth="1"/>
    <col min="5137" max="5137" width="10.140625" style="179" bestFit="1" customWidth="1"/>
    <col min="5138" max="5138" width="11" style="179" bestFit="1" customWidth="1"/>
    <col min="5139" max="5139" width="14.5703125" style="179" customWidth="1"/>
    <col min="5140" max="5140" width="13.140625" style="179" customWidth="1"/>
    <col min="5141" max="5141" width="12.85546875" style="179" customWidth="1"/>
    <col min="5142" max="5142" width="13.5703125" style="179" customWidth="1"/>
    <col min="5143" max="5143" width="12.28515625" style="179" customWidth="1"/>
    <col min="5144" max="5144" width="14.85546875" style="179" customWidth="1"/>
    <col min="5145" max="5377" width="9.140625" style="179"/>
    <col min="5378" max="5378" width="2.85546875" style="179" customWidth="1"/>
    <col min="5379" max="5379" width="13.85546875" style="179" bestFit="1" customWidth="1"/>
    <col min="5380" max="5380" width="9.5703125" style="179" customWidth="1"/>
    <col min="5381" max="5381" width="9.28515625" style="179" customWidth="1"/>
    <col min="5382" max="5382" width="8.7109375" style="179" customWidth="1"/>
    <col min="5383" max="5383" width="10.7109375" style="179" customWidth="1"/>
    <col min="5384" max="5384" width="8.5703125" style="179" bestFit="1" customWidth="1"/>
    <col min="5385" max="5385" width="7.5703125" style="179" bestFit="1" customWidth="1"/>
    <col min="5386" max="5386" width="9" style="179" bestFit="1" customWidth="1"/>
    <col min="5387" max="5387" width="8.28515625" style="179" bestFit="1" customWidth="1"/>
    <col min="5388" max="5388" width="9.28515625" style="179" bestFit="1" customWidth="1"/>
    <col min="5389" max="5389" width="8.42578125" style="179" bestFit="1" customWidth="1"/>
    <col min="5390" max="5390" width="7.5703125" style="179" customWidth="1"/>
    <col min="5391" max="5392" width="7.5703125" style="179" bestFit="1" customWidth="1"/>
    <col min="5393" max="5393" width="10.140625" style="179" bestFit="1" customWidth="1"/>
    <col min="5394" max="5394" width="11" style="179" bestFit="1" customWidth="1"/>
    <col min="5395" max="5395" width="14.5703125" style="179" customWidth="1"/>
    <col min="5396" max="5396" width="13.140625" style="179" customWidth="1"/>
    <col min="5397" max="5397" width="12.85546875" style="179" customWidth="1"/>
    <col min="5398" max="5398" width="13.5703125" style="179" customWidth="1"/>
    <col min="5399" max="5399" width="12.28515625" style="179" customWidth="1"/>
    <col min="5400" max="5400" width="14.85546875" style="179" customWidth="1"/>
    <col min="5401" max="5633" width="9.140625" style="179"/>
    <col min="5634" max="5634" width="2.85546875" style="179" customWidth="1"/>
    <col min="5635" max="5635" width="13.85546875" style="179" bestFit="1" customWidth="1"/>
    <col min="5636" max="5636" width="9.5703125" style="179" customWidth="1"/>
    <col min="5637" max="5637" width="9.28515625" style="179" customWidth="1"/>
    <col min="5638" max="5638" width="8.7109375" style="179" customWidth="1"/>
    <col min="5639" max="5639" width="10.7109375" style="179" customWidth="1"/>
    <col min="5640" max="5640" width="8.5703125" style="179" bestFit="1" customWidth="1"/>
    <col min="5641" max="5641" width="7.5703125" style="179" bestFit="1" customWidth="1"/>
    <col min="5642" max="5642" width="9" style="179" bestFit="1" customWidth="1"/>
    <col min="5643" max="5643" width="8.28515625" style="179" bestFit="1" customWidth="1"/>
    <col min="5644" max="5644" width="9.28515625" style="179" bestFit="1" customWidth="1"/>
    <col min="5645" max="5645" width="8.42578125" style="179" bestFit="1" customWidth="1"/>
    <col min="5646" max="5646" width="7.5703125" style="179" customWidth="1"/>
    <col min="5647" max="5648" width="7.5703125" style="179" bestFit="1" customWidth="1"/>
    <col min="5649" max="5649" width="10.140625" style="179" bestFit="1" customWidth="1"/>
    <col min="5650" max="5650" width="11" style="179" bestFit="1" customWidth="1"/>
    <col min="5651" max="5651" width="14.5703125" style="179" customWidth="1"/>
    <col min="5652" max="5652" width="13.140625" style="179" customWidth="1"/>
    <col min="5653" max="5653" width="12.85546875" style="179" customWidth="1"/>
    <col min="5654" max="5654" width="13.5703125" style="179" customWidth="1"/>
    <col min="5655" max="5655" width="12.28515625" style="179" customWidth="1"/>
    <col min="5656" max="5656" width="14.85546875" style="179" customWidth="1"/>
    <col min="5657" max="5889" width="9.140625" style="179"/>
    <col min="5890" max="5890" width="2.85546875" style="179" customWidth="1"/>
    <col min="5891" max="5891" width="13.85546875" style="179" bestFit="1" customWidth="1"/>
    <col min="5892" max="5892" width="9.5703125" style="179" customWidth="1"/>
    <col min="5893" max="5893" width="9.28515625" style="179" customWidth="1"/>
    <col min="5894" max="5894" width="8.7109375" style="179" customWidth="1"/>
    <col min="5895" max="5895" width="10.7109375" style="179" customWidth="1"/>
    <col min="5896" max="5896" width="8.5703125" style="179" bestFit="1" customWidth="1"/>
    <col min="5897" max="5897" width="7.5703125" style="179" bestFit="1" customWidth="1"/>
    <col min="5898" max="5898" width="9" style="179" bestFit="1" customWidth="1"/>
    <col min="5899" max="5899" width="8.28515625" style="179" bestFit="1" customWidth="1"/>
    <col min="5900" max="5900" width="9.28515625" style="179" bestFit="1" customWidth="1"/>
    <col min="5901" max="5901" width="8.42578125" style="179" bestFit="1" customWidth="1"/>
    <col min="5902" max="5902" width="7.5703125" style="179" customWidth="1"/>
    <col min="5903" max="5904" width="7.5703125" style="179" bestFit="1" customWidth="1"/>
    <col min="5905" max="5905" width="10.140625" style="179" bestFit="1" customWidth="1"/>
    <col min="5906" max="5906" width="11" style="179" bestFit="1" customWidth="1"/>
    <col min="5907" max="5907" width="14.5703125" style="179" customWidth="1"/>
    <col min="5908" max="5908" width="13.140625" style="179" customWidth="1"/>
    <col min="5909" max="5909" width="12.85546875" style="179" customWidth="1"/>
    <col min="5910" max="5910" width="13.5703125" style="179" customWidth="1"/>
    <col min="5911" max="5911" width="12.28515625" style="179" customWidth="1"/>
    <col min="5912" max="5912" width="14.85546875" style="179" customWidth="1"/>
    <col min="5913" max="6145" width="9.140625" style="179"/>
    <col min="6146" max="6146" width="2.85546875" style="179" customWidth="1"/>
    <col min="6147" max="6147" width="13.85546875" style="179" bestFit="1" customWidth="1"/>
    <col min="6148" max="6148" width="9.5703125" style="179" customWidth="1"/>
    <col min="6149" max="6149" width="9.28515625" style="179" customWidth="1"/>
    <col min="6150" max="6150" width="8.7109375" style="179" customWidth="1"/>
    <col min="6151" max="6151" width="10.7109375" style="179" customWidth="1"/>
    <col min="6152" max="6152" width="8.5703125" style="179" bestFit="1" customWidth="1"/>
    <col min="6153" max="6153" width="7.5703125" style="179" bestFit="1" customWidth="1"/>
    <col min="6154" max="6154" width="9" style="179" bestFit="1" customWidth="1"/>
    <col min="6155" max="6155" width="8.28515625" style="179" bestFit="1" customWidth="1"/>
    <col min="6156" max="6156" width="9.28515625" style="179" bestFit="1" customWidth="1"/>
    <col min="6157" max="6157" width="8.42578125" style="179" bestFit="1" customWidth="1"/>
    <col min="6158" max="6158" width="7.5703125" style="179" customWidth="1"/>
    <col min="6159" max="6160" width="7.5703125" style="179" bestFit="1" customWidth="1"/>
    <col min="6161" max="6161" width="10.140625" style="179" bestFit="1" customWidth="1"/>
    <col min="6162" max="6162" width="11" style="179" bestFit="1" customWidth="1"/>
    <col min="6163" max="6163" width="14.5703125" style="179" customWidth="1"/>
    <col min="6164" max="6164" width="13.140625" style="179" customWidth="1"/>
    <col min="6165" max="6165" width="12.85546875" style="179" customWidth="1"/>
    <col min="6166" max="6166" width="13.5703125" style="179" customWidth="1"/>
    <col min="6167" max="6167" width="12.28515625" style="179" customWidth="1"/>
    <col min="6168" max="6168" width="14.85546875" style="179" customWidth="1"/>
    <col min="6169" max="6401" width="9.140625" style="179"/>
    <col min="6402" max="6402" width="2.85546875" style="179" customWidth="1"/>
    <col min="6403" max="6403" width="13.85546875" style="179" bestFit="1" customWidth="1"/>
    <col min="6404" max="6404" width="9.5703125" style="179" customWidth="1"/>
    <col min="6405" max="6405" width="9.28515625" style="179" customWidth="1"/>
    <col min="6406" max="6406" width="8.7109375" style="179" customWidth="1"/>
    <col min="6407" max="6407" width="10.7109375" style="179" customWidth="1"/>
    <col min="6408" max="6408" width="8.5703125" style="179" bestFit="1" customWidth="1"/>
    <col min="6409" max="6409" width="7.5703125" style="179" bestFit="1" customWidth="1"/>
    <col min="6410" max="6410" width="9" style="179" bestFit="1" customWidth="1"/>
    <col min="6411" max="6411" width="8.28515625" style="179" bestFit="1" customWidth="1"/>
    <col min="6412" max="6412" width="9.28515625" style="179" bestFit="1" customWidth="1"/>
    <col min="6413" max="6413" width="8.42578125" style="179" bestFit="1" customWidth="1"/>
    <col min="6414" max="6414" width="7.5703125" style="179" customWidth="1"/>
    <col min="6415" max="6416" width="7.5703125" style="179" bestFit="1" customWidth="1"/>
    <col min="6417" max="6417" width="10.140625" style="179" bestFit="1" customWidth="1"/>
    <col min="6418" max="6418" width="11" style="179" bestFit="1" customWidth="1"/>
    <col min="6419" max="6419" width="14.5703125" style="179" customWidth="1"/>
    <col min="6420" max="6420" width="13.140625" style="179" customWidth="1"/>
    <col min="6421" max="6421" width="12.85546875" style="179" customWidth="1"/>
    <col min="6422" max="6422" width="13.5703125" style="179" customWidth="1"/>
    <col min="6423" max="6423" width="12.28515625" style="179" customWidth="1"/>
    <col min="6424" max="6424" width="14.85546875" style="179" customWidth="1"/>
    <col min="6425" max="6657" width="9.140625" style="179"/>
    <col min="6658" max="6658" width="2.85546875" style="179" customWidth="1"/>
    <col min="6659" max="6659" width="13.85546875" style="179" bestFit="1" customWidth="1"/>
    <col min="6660" max="6660" width="9.5703125" style="179" customWidth="1"/>
    <col min="6661" max="6661" width="9.28515625" style="179" customWidth="1"/>
    <col min="6662" max="6662" width="8.7109375" style="179" customWidth="1"/>
    <col min="6663" max="6663" width="10.7109375" style="179" customWidth="1"/>
    <col min="6664" max="6664" width="8.5703125" style="179" bestFit="1" customWidth="1"/>
    <col min="6665" max="6665" width="7.5703125" style="179" bestFit="1" customWidth="1"/>
    <col min="6666" max="6666" width="9" style="179" bestFit="1" customWidth="1"/>
    <col min="6667" max="6667" width="8.28515625" style="179" bestFit="1" customWidth="1"/>
    <col min="6668" max="6668" width="9.28515625" style="179" bestFit="1" customWidth="1"/>
    <col min="6669" max="6669" width="8.42578125" style="179" bestFit="1" customWidth="1"/>
    <col min="6670" max="6670" width="7.5703125" style="179" customWidth="1"/>
    <col min="6671" max="6672" width="7.5703125" style="179" bestFit="1" customWidth="1"/>
    <col min="6673" max="6673" width="10.140625" style="179" bestFit="1" customWidth="1"/>
    <col min="6674" max="6674" width="11" style="179" bestFit="1" customWidth="1"/>
    <col min="6675" max="6675" width="14.5703125" style="179" customWidth="1"/>
    <col min="6676" max="6676" width="13.140625" style="179" customWidth="1"/>
    <col min="6677" max="6677" width="12.85546875" style="179" customWidth="1"/>
    <col min="6678" max="6678" width="13.5703125" style="179" customWidth="1"/>
    <col min="6679" max="6679" width="12.28515625" style="179" customWidth="1"/>
    <col min="6680" max="6680" width="14.85546875" style="179" customWidth="1"/>
    <col min="6681" max="6913" width="9.140625" style="179"/>
    <col min="6914" max="6914" width="2.85546875" style="179" customWidth="1"/>
    <col min="6915" max="6915" width="13.85546875" style="179" bestFit="1" customWidth="1"/>
    <col min="6916" max="6916" width="9.5703125" style="179" customWidth="1"/>
    <col min="6917" max="6917" width="9.28515625" style="179" customWidth="1"/>
    <col min="6918" max="6918" width="8.7109375" style="179" customWidth="1"/>
    <col min="6919" max="6919" width="10.7109375" style="179" customWidth="1"/>
    <col min="6920" max="6920" width="8.5703125" style="179" bestFit="1" customWidth="1"/>
    <col min="6921" max="6921" width="7.5703125" style="179" bestFit="1" customWidth="1"/>
    <col min="6922" max="6922" width="9" style="179" bestFit="1" customWidth="1"/>
    <col min="6923" max="6923" width="8.28515625" style="179" bestFit="1" customWidth="1"/>
    <col min="6924" max="6924" width="9.28515625" style="179" bestFit="1" customWidth="1"/>
    <col min="6925" max="6925" width="8.42578125" style="179" bestFit="1" customWidth="1"/>
    <col min="6926" max="6926" width="7.5703125" style="179" customWidth="1"/>
    <col min="6927" max="6928" width="7.5703125" style="179" bestFit="1" customWidth="1"/>
    <col min="6929" max="6929" width="10.140625" style="179" bestFit="1" customWidth="1"/>
    <col min="6930" max="6930" width="11" style="179" bestFit="1" customWidth="1"/>
    <col min="6931" max="6931" width="14.5703125" style="179" customWidth="1"/>
    <col min="6932" max="6932" width="13.140625" style="179" customWidth="1"/>
    <col min="6933" max="6933" width="12.85546875" style="179" customWidth="1"/>
    <col min="6934" max="6934" width="13.5703125" style="179" customWidth="1"/>
    <col min="6935" max="6935" width="12.28515625" style="179" customWidth="1"/>
    <col min="6936" max="6936" width="14.85546875" style="179" customWidth="1"/>
    <col min="6937" max="7169" width="9.140625" style="179"/>
    <col min="7170" max="7170" width="2.85546875" style="179" customWidth="1"/>
    <col min="7171" max="7171" width="13.85546875" style="179" bestFit="1" customWidth="1"/>
    <col min="7172" max="7172" width="9.5703125" style="179" customWidth="1"/>
    <col min="7173" max="7173" width="9.28515625" style="179" customWidth="1"/>
    <col min="7174" max="7174" width="8.7109375" style="179" customWidth="1"/>
    <col min="7175" max="7175" width="10.7109375" style="179" customWidth="1"/>
    <col min="7176" max="7176" width="8.5703125" style="179" bestFit="1" customWidth="1"/>
    <col min="7177" max="7177" width="7.5703125" style="179" bestFit="1" customWidth="1"/>
    <col min="7178" max="7178" width="9" style="179" bestFit="1" customWidth="1"/>
    <col min="7179" max="7179" width="8.28515625" style="179" bestFit="1" customWidth="1"/>
    <col min="7180" max="7180" width="9.28515625" style="179" bestFit="1" customWidth="1"/>
    <col min="7181" max="7181" width="8.42578125" style="179" bestFit="1" customWidth="1"/>
    <col min="7182" max="7182" width="7.5703125" style="179" customWidth="1"/>
    <col min="7183" max="7184" width="7.5703125" style="179" bestFit="1" customWidth="1"/>
    <col min="7185" max="7185" width="10.140625" style="179" bestFit="1" customWidth="1"/>
    <col min="7186" max="7186" width="11" style="179" bestFit="1" customWidth="1"/>
    <col min="7187" max="7187" width="14.5703125" style="179" customWidth="1"/>
    <col min="7188" max="7188" width="13.140625" style="179" customWidth="1"/>
    <col min="7189" max="7189" width="12.85546875" style="179" customWidth="1"/>
    <col min="7190" max="7190" width="13.5703125" style="179" customWidth="1"/>
    <col min="7191" max="7191" width="12.28515625" style="179" customWidth="1"/>
    <col min="7192" max="7192" width="14.85546875" style="179" customWidth="1"/>
    <col min="7193" max="7425" width="9.140625" style="179"/>
    <col min="7426" max="7426" width="2.85546875" style="179" customWidth="1"/>
    <col min="7427" max="7427" width="13.85546875" style="179" bestFit="1" customWidth="1"/>
    <col min="7428" max="7428" width="9.5703125" style="179" customWidth="1"/>
    <col min="7429" max="7429" width="9.28515625" style="179" customWidth="1"/>
    <col min="7430" max="7430" width="8.7109375" style="179" customWidth="1"/>
    <col min="7431" max="7431" width="10.7109375" style="179" customWidth="1"/>
    <col min="7432" max="7432" width="8.5703125" style="179" bestFit="1" customWidth="1"/>
    <col min="7433" max="7433" width="7.5703125" style="179" bestFit="1" customWidth="1"/>
    <col min="7434" max="7434" width="9" style="179" bestFit="1" customWidth="1"/>
    <col min="7435" max="7435" width="8.28515625" style="179" bestFit="1" customWidth="1"/>
    <col min="7436" max="7436" width="9.28515625" style="179" bestFit="1" customWidth="1"/>
    <col min="7437" max="7437" width="8.42578125" style="179" bestFit="1" customWidth="1"/>
    <col min="7438" max="7438" width="7.5703125" style="179" customWidth="1"/>
    <col min="7439" max="7440" width="7.5703125" style="179" bestFit="1" customWidth="1"/>
    <col min="7441" max="7441" width="10.140625" style="179" bestFit="1" customWidth="1"/>
    <col min="7442" max="7442" width="11" style="179" bestFit="1" customWidth="1"/>
    <col min="7443" max="7443" width="14.5703125" style="179" customWidth="1"/>
    <col min="7444" max="7444" width="13.140625" style="179" customWidth="1"/>
    <col min="7445" max="7445" width="12.85546875" style="179" customWidth="1"/>
    <col min="7446" max="7446" width="13.5703125" style="179" customWidth="1"/>
    <col min="7447" max="7447" width="12.28515625" style="179" customWidth="1"/>
    <col min="7448" max="7448" width="14.85546875" style="179" customWidth="1"/>
    <col min="7449" max="7681" width="9.140625" style="179"/>
    <col min="7682" max="7682" width="2.85546875" style="179" customWidth="1"/>
    <col min="7683" max="7683" width="13.85546875" style="179" bestFit="1" customWidth="1"/>
    <col min="7684" max="7684" width="9.5703125" style="179" customWidth="1"/>
    <col min="7685" max="7685" width="9.28515625" style="179" customWidth="1"/>
    <col min="7686" max="7686" width="8.7109375" style="179" customWidth="1"/>
    <col min="7687" max="7687" width="10.7109375" style="179" customWidth="1"/>
    <col min="7688" max="7688" width="8.5703125" style="179" bestFit="1" customWidth="1"/>
    <col min="7689" max="7689" width="7.5703125" style="179" bestFit="1" customWidth="1"/>
    <col min="7690" max="7690" width="9" style="179" bestFit="1" customWidth="1"/>
    <col min="7691" max="7691" width="8.28515625" style="179" bestFit="1" customWidth="1"/>
    <col min="7692" max="7692" width="9.28515625" style="179" bestFit="1" customWidth="1"/>
    <col min="7693" max="7693" width="8.42578125" style="179" bestFit="1" customWidth="1"/>
    <col min="7694" max="7694" width="7.5703125" style="179" customWidth="1"/>
    <col min="7695" max="7696" width="7.5703125" style="179" bestFit="1" customWidth="1"/>
    <col min="7697" max="7697" width="10.140625" style="179" bestFit="1" customWidth="1"/>
    <col min="7698" max="7698" width="11" style="179" bestFit="1" customWidth="1"/>
    <col min="7699" max="7699" width="14.5703125" style="179" customWidth="1"/>
    <col min="7700" max="7700" width="13.140625" style="179" customWidth="1"/>
    <col min="7701" max="7701" width="12.85546875" style="179" customWidth="1"/>
    <col min="7702" max="7702" width="13.5703125" style="179" customWidth="1"/>
    <col min="7703" max="7703" width="12.28515625" style="179" customWidth="1"/>
    <col min="7704" max="7704" width="14.85546875" style="179" customWidth="1"/>
    <col min="7705" max="7937" width="9.140625" style="179"/>
    <col min="7938" max="7938" width="2.85546875" style="179" customWidth="1"/>
    <col min="7939" max="7939" width="13.85546875" style="179" bestFit="1" customWidth="1"/>
    <col min="7940" max="7940" width="9.5703125" style="179" customWidth="1"/>
    <col min="7941" max="7941" width="9.28515625" style="179" customWidth="1"/>
    <col min="7942" max="7942" width="8.7109375" style="179" customWidth="1"/>
    <col min="7943" max="7943" width="10.7109375" style="179" customWidth="1"/>
    <col min="7944" max="7944" width="8.5703125" style="179" bestFit="1" customWidth="1"/>
    <col min="7945" max="7945" width="7.5703125" style="179" bestFit="1" customWidth="1"/>
    <col min="7946" max="7946" width="9" style="179" bestFit="1" customWidth="1"/>
    <col min="7947" max="7947" width="8.28515625" style="179" bestFit="1" customWidth="1"/>
    <col min="7948" max="7948" width="9.28515625" style="179" bestFit="1" customWidth="1"/>
    <col min="7949" max="7949" width="8.42578125" style="179" bestFit="1" customWidth="1"/>
    <col min="7950" max="7950" width="7.5703125" style="179" customWidth="1"/>
    <col min="7951" max="7952" width="7.5703125" style="179" bestFit="1" customWidth="1"/>
    <col min="7953" max="7953" width="10.140625" style="179" bestFit="1" customWidth="1"/>
    <col min="7954" max="7954" width="11" style="179" bestFit="1" customWidth="1"/>
    <col min="7955" max="7955" width="14.5703125" style="179" customWidth="1"/>
    <col min="7956" max="7956" width="13.140625" style="179" customWidth="1"/>
    <col min="7957" max="7957" width="12.85546875" style="179" customWidth="1"/>
    <col min="7958" max="7958" width="13.5703125" style="179" customWidth="1"/>
    <col min="7959" max="7959" width="12.28515625" style="179" customWidth="1"/>
    <col min="7960" max="7960" width="14.85546875" style="179" customWidth="1"/>
    <col min="7961" max="8193" width="9.140625" style="179"/>
    <col min="8194" max="8194" width="2.85546875" style="179" customWidth="1"/>
    <col min="8195" max="8195" width="13.85546875" style="179" bestFit="1" customWidth="1"/>
    <col min="8196" max="8196" width="9.5703125" style="179" customWidth="1"/>
    <col min="8197" max="8197" width="9.28515625" style="179" customWidth="1"/>
    <col min="8198" max="8198" width="8.7109375" style="179" customWidth="1"/>
    <col min="8199" max="8199" width="10.7109375" style="179" customWidth="1"/>
    <col min="8200" max="8200" width="8.5703125" style="179" bestFit="1" customWidth="1"/>
    <col min="8201" max="8201" width="7.5703125" style="179" bestFit="1" customWidth="1"/>
    <col min="8202" max="8202" width="9" style="179" bestFit="1" customWidth="1"/>
    <col min="8203" max="8203" width="8.28515625" style="179" bestFit="1" customWidth="1"/>
    <col min="8204" max="8204" width="9.28515625" style="179" bestFit="1" customWidth="1"/>
    <col min="8205" max="8205" width="8.42578125" style="179" bestFit="1" customWidth="1"/>
    <col min="8206" max="8206" width="7.5703125" style="179" customWidth="1"/>
    <col min="8207" max="8208" width="7.5703125" style="179" bestFit="1" customWidth="1"/>
    <col min="8209" max="8209" width="10.140625" style="179" bestFit="1" customWidth="1"/>
    <col min="8210" max="8210" width="11" style="179" bestFit="1" customWidth="1"/>
    <col min="8211" max="8211" width="14.5703125" style="179" customWidth="1"/>
    <col min="8212" max="8212" width="13.140625" style="179" customWidth="1"/>
    <col min="8213" max="8213" width="12.85546875" style="179" customWidth="1"/>
    <col min="8214" max="8214" width="13.5703125" style="179" customWidth="1"/>
    <col min="8215" max="8215" width="12.28515625" style="179" customWidth="1"/>
    <col min="8216" max="8216" width="14.85546875" style="179" customWidth="1"/>
    <col min="8217" max="8449" width="9.140625" style="179"/>
    <col min="8450" max="8450" width="2.85546875" style="179" customWidth="1"/>
    <col min="8451" max="8451" width="13.85546875" style="179" bestFit="1" customWidth="1"/>
    <col min="8452" max="8452" width="9.5703125" style="179" customWidth="1"/>
    <col min="8453" max="8453" width="9.28515625" style="179" customWidth="1"/>
    <col min="8454" max="8454" width="8.7109375" style="179" customWidth="1"/>
    <col min="8455" max="8455" width="10.7109375" style="179" customWidth="1"/>
    <col min="8456" max="8456" width="8.5703125" style="179" bestFit="1" customWidth="1"/>
    <col min="8457" max="8457" width="7.5703125" style="179" bestFit="1" customWidth="1"/>
    <col min="8458" max="8458" width="9" style="179" bestFit="1" customWidth="1"/>
    <col min="8459" max="8459" width="8.28515625" style="179" bestFit="1" customWidth="1"/>
    <col min="8460" max="8460" width="9.28515625" style="179" bestFit="1" customWidth="1"/>
    <col min="8461" max="8461" width="8.42578125" style="179" bestFit="1" customWidth="1"/>
    <col min="8462" max="8462" width="7.5703125" style="179" customWidth="1"/>
    <col min="8463" max="8464" width="7.5703125" style="179" bestFit="1" customWidth="1"/>
    <col min="8465" max="8465" width="10.140625" style="179" bestFit="1" customWidth="1"/>
    <col min="8466" max="8466" width="11" style="179" bestFit="1" customWidth="1"/>
    <col min="8467" max="8467" width="14.5703125" style="179" customWidth="1"/>
    <col min="8468" max="8468" width="13.140625" style="179" customWidth="1"/>
    <col min="8469" max="8469" width="12.85546875" style="179" customWidth="1"/>
    <col min="8470" max="8470" width="13.5703125" style="179" customWidth="1"/>
    <col min="8471" max="8471" width="12.28515625" style="179" customWidth="1"/>
    <col min="8472" max="8472" width="14.85546875" style="179" customWidth="1"/>
    <col min="8473" max="8705" width="9.140625" style="179"/>
    <col min="8706" max="8706" width="2.85546875" style="179" customWidth="1"/>
    <col min="8707" max="8707" width="13.85546875" style="179" bestFit="1" customWidth="1"/>
    <col min="8708" max="8708" width="9.5703125" style="179" customWidth="1"/>
    <col min="8709" max="8709" width="9.28515625" style="179" customWidth="1"/>
    <col min="8710" max="8710" width="8.7109375" style="179" customWidth="1"/>
    <col min="8711" max="8711" width="10.7109375" style="179" customWidth="1"/>
    <col min="8712" max="8712" width="8.5703125" style="179" bestFit="1" customWidth="1"/>
    <col min="8713" max="8713" width="7.5703125" style="179" bestFit="1" customWidth="1"/>
    <col min="8714" max="8714" width="9" style="179" bestFit="1" customWidth="1"/>
    <col min="8715" max="8715" width="8.28515625" style="179" bestFit="1" customWidth="1"/>
    <col min="8716" max="8716" width="9.28515625" style="179" bestFit="1" customWidth="1"/>
    <col min="8717" max="8717" width="8.42578125" style="179" bestFit="1" customWidth="1"/>
    <col min="8718" max="8718" width="7.5703125" style="179" customWidth="1"/>
    <col min="8719" max="8720" width="7.5703125" style="179" bestFit="1" customWidth="1"/>
    <col min="8721" max="8721" width="10.140625" style="179" bestFit="1" customWidth="1"/>
    <col min="8722" max="8722" width="11" style="179" bestFit="1" customWidth="1"/>
    <col min="8723" max="8723" width="14.5703125" style="179" customWidth="1"/>
    <col min="8724" max="8724" width="13.140625" style="179" customWidth="1"/>
    <col min="8725" max="8725" width="12.85546875" style="179" customWidth="1"/>
    <col min="8726" max="8726" width="13.5703125" style="179" customWidth="1"/>
    <col min="8727" max="8727" width="12.28515625" style="179" customWidth="1"/>
    <col min="8728" max="8728" width="14.85546875" style="179" customWidth="1"/>
    <col min="8729" max="8961" width="9.140625" style="179"/>
    <col min="8962" max="8962" width="2.85546875" style="179" customWidth="1"/>
    <col min="8963" max="8963" width="13.85546875" style="179" bestFit="1" customWidth="1"/>
    <col min="8964" max="8964" width="9.5703125" style="179" customWidth="1"/>
    <col min="8965" max="8965" width="9.28515625" style="179" customWidth="1"/>
    <col min="8966" max="8966" width="8.7109375" style="179" customWidth="1"/>
    <col min="8967" max="8967" width="10.7109375" style="179" customWidth="1"/>
    <col min="8968" max="8968" width="8.5703125" style="179" bestFit="1" customWidth="1"/>
    <col min="8969" max="8969" width="7.5703125" style="179" bestFit="1" customWidth="1"/>
    <col min="8970" max="8970" width="9" style="179" bestFit="1" customWidth="1"/>
    <col min="8971" max="8971" width="8.28515625" style="179" bestFit="1" customWidth="1"/>
    <col min="8972" max="8972" width="9.28515625" style="179" bestFit="1" customWidth="1"/>
    <col min="8973" max="8973" width="8.42578125" style="179" bestFit="1" customWidth="1"/>
    <col min="8974" max="8974" width="7.5703125" style="179" customWidth="1"/>
    <col min="8975" max="8976" width="7.5703125" style="179" bestFit="1" customWidth="1"/>
    <col min="8977" max="8977" width="10.140625" style="179" bestFit="1" customWidth="1"/>
    <col min="8978" max="8978" width="11" style="179" bestFit="1" customWidth="1"/>
    <col min="8979" max="8979" width="14.5703125" style="179" customWidth="1"/>
    <col min="8980" max="8980" width="13.140625" style="179" customWidth="1"/>
    <col min="8981" max="8981" width="12.85546875" style="179" customWidth="1"/>
    <col min="8982" max="8982" width="13.5703125" style="179" customWidth="1"/>
    <col min="8983" max="8983" width="12.28515625" style="179" customWidth="1"/>
    <col min="8984" max="8984" width="14.85546875" style="179" customWidth="1"/>
    <col min="8985" max="9217" width="9.140625" style="179"/>
    <col min="9218" max="9218" width="2.85546875" style="179" customWidth="1"/>
    <col min="9219" max="9219" width="13.85546875" style="179" bestFit="1" customWidth="1"/>
    <col min="9220" max="9220" width="9.5703125" style="179" customWidth="1"/>
    <col min="9221" max="9221" width="9.28515625" style="179" customWidth="1"/>
    <col min="9222" max="9222" width="8.7109375" style="179" customWidth="1"/>
    <col min="9223" max="9223" width="10.7109375" style="179" customWidth="1"/>
    <col min="9224" max="9224" width="8.5703125" style="179" bestFit="1" customWidth="1"/>
    <col min="9225" max="9225" width="7.5703125" style="179" bestFit="1" customWidth="1"/>
    <col min="9226" max="9226" width="9" style="179" bestFit="1" customWidth="1"/>
    <col min="9227" max="9227" width="8.28515625" style="179" bestFit="1" customWidth="1"/>
    <col min="9228" max="9228" width="9.28515625" style="179" bestFit="1" customWidth="1"/>
    <col min="9229" max="9229" width="8.42578125" style="179" bestFit="1" customWidth="1"/>
    <col min="9230" max="9230" width="7.5703125" style="179" customWidth="1"/>
    <col min="9231" max="9232" width="7.5703125" style="179" bestFit="1" customWidth="1"/>
    <col min="9233" max="9233" width="10.140625" style="179" bestFit="1" customWidth="1"/>
    <col min="9234" max="9234" width="11" style="179" bestFit="1" customWidth="1"/>
    <col min="9235" max="9235" width="14.5703125" style="179" customWidth="1"/>
    <col min="9236" max="9236" width="13.140625" style="179" customWidth="1"/>
    <col min="9237" max="9237" width="12.85546875" style="179" customWidth="1"/>
    <col min="9238" max="9238" width="13.5703125" style="179" customWidth="1"/>
    <col min="9239" max="9239" width="12.28515625" style="179" customWidth="1"/>
    <col min="9240" max="9240" width="14.85546875" style="179" customWidth="1"/>
    <col min="9241" max="9473" width="9.140625" style="179"/>
    <col min="9474" max="9474" width="2.85546875" style="179" customWidth="1"/>
    <col min="9475" max="9475" width="13.85546875" style="179" bestFit="1" customWidth="1"/>
    <col min="9476" max="9476" width="9.5703125" style="179" customWidth="1"/>
    <col min="9477" max="9477" width="9.28515625" style="179" customWidth="1"/>
    <col min="9478" max="9478" width="8.7109375" style="179" customWidth="1"/>
    <col min="9479" max="9479" width="10.7109375" style="179" customWidth="1"/>
    <col min="9480" max="9480" width="8.5703125" style="179" bestFit="1" customWidth="1"/>
    <col min="9481" max="9481" width="7.5703125" style="179" bestFit="1" customWidth="1"/>
    <col min="9482" max="9482" width="9" style="179" bestFit="1" customWidth="1"/>
    <col min="9483" max="9483" width="8.28515625" style="179" bestFit="1" customWidth="1"/>
    <col min="9484" max="9484" width="9.28515625" style="179" bestFit="1" customWidth="1"/>
    <col min="9485" max="9485" width="8.42578125" style="179" bestFit="1" customWidth="1"/>
    <col min="9486" max="9486" width="7.5703125" style="179" customWidth="1"/>
    <col min="9487" max="9488" width="7.5703125" style="179" bestFit="1" customWidth="1"/>
    <col min="9489" max="9489" width="10.140625" style="179" bestFit="1" customWidth="1"/>
    <col min="9490" max="9490" width="11" style="179" bestFit="1" customWidth="1"/>
    <col min="9491" max="9491" width="14.5703125" style="179" customWidth="1"/>
    <col min="9492" max="9492" width="13.140625" style="179" customWidth="1"/>
    <col min="9493" max="9493" width="12.85546875" style="179" customWidth="1"/>
    <col min="9494" max="9494" width="13.5703125" style="179" customWidth="1"/>
    <col min="9495" max="9495" width="12.28515625" style="179" customWidth="1"/>
    <col min="9496" max="9496" width="14.85546875" style="179" customWidth="1"/>
    <col min="9497" max="9729" width="9.140625" style="179"/>
    <col min="9730" max="9730" width="2.85546875" style="179" customWidth="1"/>
    <col min="9731" max="9731" width="13.85546875" style="179" bestFit="1" customWidth="1"/>
    <col min="9732" max="9732" width="9.5703125" style="179" customWidth="1"/>
    <col min="9733" max="9733" width="9.28515625" style="179" customWidth="1"/>
    <col min="9734" max="9734" width="8.7109375" style="179" customWidth="1"/>
    <col min="9735" max="9735" width="10.7109375" style="179" customWidth="1"/>
    <col min="9736" max="9736" width="8.5703125" style="179" bestFit="1" customWidth="1"/>
    <col min="9737" max="9737" width="7.5703125" style="179" bestFit="1" customWidth="1"/>
    <col min="9738" max="9738" width="9" style="179" bestFit="1" customWidth="1"/>
    <col min="9739" max="9739" width="8.28515625" style="179" bestFit="1" customWidth="1"/>
    <col min="9740" max="9740" width="9.28515625" style="179" bestFit="1" customWidth="1"/>
    <col min="9741" max="9741" width="8.42578125" style="179" bestFit="1" customWidth="1"/>
    <col min="9742" max="9742" width="7.5703125" style="179" customWidth="1"/>
    <col min="9743" max="9744" width="7.5703125" style="179" bestFit="1" customWidth="1"/>
    <col min="9745" max="9745" width="10.140625" style="179" bestFit="1" customWidth="1"/>
    <col min="9746" max="9746" width="11" style="179" bestFit="1" customWidth="1"/>
    <col min="9747" max="9747" width="14.5703125" style="179" customWidth="1"/>
    <col min="9748" max="9748" width="13.140625" style="179" customWidth="1"/>
    <col min="9749" max="9749" width="12.85546875" style="179" customWidth="1"/>
    <col min="9750" max="9750" width="13.5703125" style="179" customWidth="1"/>
    <col min="9751" max="9751" width="12.28515625" style="179" customWidth="1"/>
    <col min="9752" max="9752" width="14.85546875" style="179" customWidth="1"/>
    <col min="9753" max="9985" width="9.140625" style="179"/>
    <col min="9986" max="9986" width="2.85546875" style="179" customWidth="1"/>
    <col min="9987" max="9987" width="13.85546875" style="179" bestFit="1" customWidth="1"/>
    <col min="9988" max="9988" width="9.5703125" style="179" customWidth="1"/>
    <col min="9989" max="9989" width="9.28515625" style="179" customWidth="1"/>
    <col min="9990" max="9990" width="8.7109375" style="179" customWidth="1"/>
    <col min="9991" max="9991" width="10.7109375" style="179" customWidth="1"/>
    <col min="9992" max="9992" width="8.5703125" style="179" bestFit="1" customWidth="1"/>
    <col min="9993" max="9993" width="7.5703125" style="179" bestFit="1" customWidth="1"/>
    <col min="9994" max="9994" width="9" style="179" bestFit="1" customWidth="1"/>
    <col min="9995" max="9995" width="8.28515625" style="179" bestFit="1" customWidth="1"/>
    <col min="9996" max="9996" width="9.28515625" style="179" bestFit="1" customWidth="1"/>
    <col min="9997" max="9997" width="8.42578125" style="179" bestFit="1" customWidth="1"/>
    <col min="9998" max="9998" width="7.5703125" style="179" customWidth="1"/>
    <col min="9999" max="10000" width="7.5703125" style="179" bestFit="1" customWidth="1"/>
    <col min="10001" max="10001" width="10.140625" style="179" bestFit="1" customWidth="1"/>
    <col min="10002" max="10002" width="11" style="179" bestFit="1" customWidth="1"/>
    <col min="10003" max="10003" width="14.5703125" style="179" customWidth="1"/>
    <col min="10004" max="10004" width="13.140625" style="179" customWidth="1"/>
    <col min="10005" max="10005" width="12.85546875" style="179" customWidth="1"/>
    <col min="10006" max="10006" width="13.5703125" style="179" customWidth="1"/>
    <col min="10007" max="10007" width="12.28515625" style="179" customWidth="1"/>
    <col min="10008" max="10008" width="14.85546875" style="179" customWidth="1"/>
    <col min="10009" max="10241" width="9.140625" style="179"/>
    <col min="10242" max="10242" width="2.85546875" style="179" customWidth="1"/>
    <col min="10243" max="10243" width="13.85546875" style="179" bestFit="1" customWidth="1"/>
    <col min="10244" max="10244" width="9.5703125" style="179" customWidth="1"/>
    <col min="10245" max="10245" width="9.28515625" style="179" customWidth="1"/>
    <col min="10246" max="10246" width="8.7109375" style="179" customWidth="1"/>
    <col min="10247" max="10247" width="10.7109375" style="179" customWidth="1"/>
    <col min="10248" max="10248" width="8.5703125" style="179" bestFit="1" customWidth="1"/>
    <col min="10249" max="10249" width="7.5703125" style="179" bestFit="1" customWidth="1"/>
    <col min="10250" max="10250" width="9" style="179" bestFit="1" customWidth="1"/>
    <col min="10251" max="10251" width="8.28515625" style="179" bestFit="1" customWidth="1"/>
    <col min="10252" max="10252" width="9.28515625" style="179" bestFit="1" customWidth="1"/>
    <col min="10253" max="10253" width="8.42578125" style="179" bestFit="1" customWidth="1"/>
    <col min="10254" max="10254" width="7.5703125" style="179" customWidth="1"/>
    <col min="10255" max="10256" width="7.5703125" style="179" bestFit="1" customWidth="1"/>
    <col min="10257" max="10257" width="10.140625" style="179" bestFit="1" customWidth="1"/>
    <col min="10258" max="10258" width="11" style="179" bestFit="1" customWidth="1"/>
    <col min="10259" max="10259" width="14.5703125" style="179" customWidth="1"/>
    <col min="10260" max="10260" width="13.140625" style="179" customWidth="1"/>
    <col min="10261" max="10261" width="12.85546875" style="179" customWidth="1"/>
    <col min="10262" max="10262" width="13.5703125" style="179" customWidth="1"/>
    <col min="10263" max="10263" width="12.28515625" style="179" customWidth="1"/>
    <col min="10264" max="10264" width="14.85546875" style="179" customWidth="1"/>
    <col min="10265" max="10497" width="9.140625" style="179"/>
    <col min="10498" max="10498" width="2.85546875" style="179" customWidth="1"/>
    <col min="10499" max="10499" width="13.85546875" style="179" bestFit="1" customWidth="1"/>
    <col min="10500" max="10500" width="9.5703125" style="179" customWidth="1"/>
    <col min="10501" max="10501" width="9.28515625" style="179" customWidth="1"/>
    <col min="10502" max="10502" width="8.7109375" style="179" customWidth="1"/>
    <col min="10503" max="10503" width="10.7109375" style="179" customWidth="1"/>
    <col min="10504" max="10504" width="8.5703125" style="179" bestFit="1" customWidth="1"/>
    <col min="10505" max="10505" width="7.5703125" style="179" bestFit="1" customWidth="1"/>
    <col min="10506" max="10506" width="9" style="179" bestFit="1" customWidth="1"/>
    <col min="10507" max="10507" width="8.28515625" style="179" bestFit="1" customWidth="1"/>
    <col min="10508" max="10508" width="9.28515625" style="179" bestFit="1" customWidth="1"/>
    <col min="10509" max="10509" width="8.42578125" style="179" bestFit="1" customWidth="1"/>
    <col min="10510" max="10510" width="7.5703125" style="179" customWidth="1"/>
    <col min="10511" max="10512" width="7.5703125" style="179" bestFit="1" customWidth="1"/>
    <col min="10513" max="10513" width="10.140625" style="179" bestFit="1" customWidth="1"/>
    <col min="10514" max="10514" width="11" style="179" bestFit="1" customWidth="1"/>
    <col min="10515" max="10515" width="14.5703125" style="179" customWidth="1"/>
    <col min="10516" max="10516" width="13.140625" style="179" customWidth="1"/>
    <col min="10517" max="10517" width="12.85546875" style="179" customWidth="1"/>
    <col min="10518" max="10518" width="13.5703125" style="179" customWidth="1"/>
    <col min="10519" max="10519" width="12.28515625" style="179" customWidth="1"/>
    <col min="10520" max="10520" width="14.85546875" style="179" customWidth="1"/>
    <col min="10521" max="10753" width="9.140625" style="179"/>
    <col min="10754" max="10754" width="2.85546875" style="179" customWidth="1"/>
    <col min="10755" max="10755" width="13.85546875" style="179" bestFit="1" customWidth="1"/>
    <col min="10756" max="10756" width="9.5703125" style="179" customWidth="1"/>
    <col min="10757" max="10757" width="9.28515625" style="179" customWidth="1"/>
    <col min="10758" max="10758" width="8.7109375" style="179" customWidth="1"/>
    <col min="10759" max="10759" width="10.7109375" style="179" customWidth="1"/>
    <col min="10760" max="10760" width="8.5703125" style="179" bestFit="1" customWidth="1"/>
    <col min="10761" max="10761" width="7.5703125" style="179" bestFit="1" customWidth="1"/>
    <col min="10762" max="10762" width="9" style="179" bestFit="1" customWidth="1"/>
    <col min="10763" max="10763" width="8.28515625" style="179" bestFit="1" customWidth="1"/>
    <col min="10764" max="10764" width="9.28515625" style="179" bestFit="1" customWidth="1"/>
    <col min="10765" max="10765" width="8.42578125" style="179" bestFit="1" customWidth="1"/>
    <col min="10766" max="10766" width="7.5703125" style="179" customWidth="1"/>
    <col min="10767" max="10768" width="7.5703125" style="179" bestFit="1" customWidth="1"/>
    <col min="10769" max="10769" width="10.140625" style="179" bestFit="1" customWidth="1"/>
    <col min="10770" max="10770" width="11" style="179" bestFit="1" customWidth="1"/>
    <col min="10771" max="10771" width="14.5703125" style="179" customWidth="1"/>
    <col min="10772" max="10772" width="13.140625" style="179" customWidth="1"/>
    <col min="10773" max="10773" width="12.85546875" style="179" customWidth="1"/>
    <col min="10774" max="10774" width="13.5703125" style="179" customWidth="1"/>
    <col min="10775" max="10775" width="12.28515625" style="179" customWidth="1"/>
    <col min="10776" max="10776" width="14.85546875" style="179" customWidth="1"/>
    <col min="10777" max="11009" width="9.140625" style="179"/>
    <col min="11010" max="11010" width="2.85546875" style="179" customWidth="1"/>
    <col min="11011" max="11011" width="13.85546875" style="179" bestFit="1" customWidth="1"/>
    <col min="11012" max="11012" width="9.5703125" style="179" customWidth="1"/>
    <col min="11013" max="11013" width="9.28515625" style="179" customWidth="1"/>
    <col min="11014" max="11014" width="8.7109375" style="179" customWidth="1"/>
    <col min="11015" max="11015" width="10.7109375" style="179" customWidth="1"/>
    <col min="11016" max="11016" width="8.5703125" style="179" bestFit="1" customWidth="1"/>
    <col min="11017" max="11017" width="7.5703125" style="179" bestFit="1" customWidth="1"/>
    <col min="11018" max="11018" width="9" style="179" bestFit="1" customWidth="1"/>
    <col min="11019" max="11019" width="8.28515625" style="179" bestFit="1" customWidth="1"/>
    <col min="11020" max="11020" width="9.28515625" style="179" bestFit="1" customWidth="1"/>
    <col min="11021" max="11021" width="8.42578125" style="179" bestFit="1" customWidth="1"/>
    <col min="11022" max="11022" width="7.5703125" style="179" customWidth="1"/>
    <col min="11023" max="11024" width="7.5703125" style="179" bestFit="1" customWidth="1"/>
    <col min="11025" max="11025" width="10.140625" style="179" bestFit="1" customWidth="1"/>
    <col min="11026" max="11026" width="11" style="179" bestFit="1" customWidth="1"/>
    <col min="11027" max="11027" width="14.5703125" style="179" customWidth="1"/>
    <col min="11028" max="11028" width="13.140625" style="179" customWidth="1"/>
    <col min="11029" max="11029" width="12.85546875" style="179" customWidth="1"/>
    <col min="11030" max="11030" width="13.5703125" style="179" customWidth="1"/>
    <col min="11031" max="11031" width="12.28515625" style="179" customWidth="1"/>
    <col min="11032" max="11032" width="14.85546875" style="179" customWidth="1"/>
    <col min="11033" max="11265" width="9.140625" style="179"/>
    <col min="11266" max="11266" width="2.85546875" style="179" customWidth="1"/>
    <col min="11267" max="11267" width="13.85546875" style="179" bestFit="1" customWidth="1"/>
    <col min="11268" max="11268" width="9.5703125" style="179" customWidth="1"/>
    <col min="11269" max="11269" width="9.28515625" style="179" customWidth="1"/>
    <col min="11270" max="11270" width="8.7109375" style="179" customWidth="1"/>
    <col min="11271" max="11271" width="10.7109375" style="179" customWidth="1"/>
    <col min="11272" max="11272" width="8.5703125" style="179" bestFit="1" customWidth="1"/>
    <col min="11273" max="11273" width="7.5703125" style="179" bestFit="1" customWidth="1"/>
    <col min="11274" max="11274" width="9" style="179" bestFit="1" customWidth="1"/>
    <col min="11275" max="11275" width="8.28515625" style="179" bestFit="1" customWidth="1"/>
    <col min="11276" max="11276" width="9.28515625" style="179" bestFit="1" customWidth="1"/>
    <col min="11277" max="11277" width="8.42578125" style="179" bestFit="1" customWidth="1"/>
    <col min="11278" max="11278" width="7.5703125" style="179" customWidth="1"/>
    <col min="11279" max="11280" width="7.5703125" style="179" bestFit="1" customWidth="1"/>
    <col min="11281" max="11281" width="10.140625" style="179" bestFit="1" customWidth="1"/>
    <col min="11282" max="11282" width="11" style="179" bestFit="1" customWidth="1"/>
    <col min="11283" max="11283" width="14.5703125" style="179" customWidth="1"/>
    <col min="11284" max="11284" width="13.140625" style="179" customWidth="1"/>
    <col min="11285" max="11285" width="12.85546875" style="179" customWidth="1"/>
    <col min="11286" max="11286" width="13.5703125" style="179" customWidth="1"/>
    <col min="11287" max="11287" width="12.28515625" style="179" customWidth="1"/>
    <col min="11288" max="11288" width="14.85546875" style="179" customWidth="1"/>
    <col min="11289" max="11521" width="9.140625" style="179"/>
    <col min="11522" max="11522" width="2.85546875" style="179" customWidth="1"/>
    <col min="11523" max="11523" width="13.85546875" style="179" bestFit="1" customWidth="1"/>
    <col min="11524" max="11524" width="9.5703125" style="179" customWidth="1"/>
    <col min="11525" max="11525" width="9.28515625" style="179" customWidth="1"/>
    <col min="11526" max="11526" width="8.7109375" style="179" customWidth="1"/>
    <col min="11527" max="11527" width="10.7109375" style="179" customWidth="1"/>
    <col min="11528" max="11528" width="8.5703125" style="179" bestFit="1" customWidth="1"/>
    <col min="11529" max="11529" width="7.5703125" style="179" bestFit="1" customWidth="1"/>
    <col min="11530" max="11530" width="9" style="179" bestFit="1" customWidth="1"/>
    <col min="11531" max="11531" width="8.28515625" style="179" bestFit="1" customWidth="1"/>
    <col min="11532" max="11532" width="9.28515625" style="179" bestFit="1" customWidth="1"/>
    <col min="11533" max="11533" width="8.42578125" style="179" bestFit="1" customWidth="1"/>
    <col min="11534" max="11534" width="7.5703125" style="179" customWidth="1"/>
    <col min="11535" max="11536" width="7.5703125" style="179" bestFit="1" customWidth="1"/>
    <col min="11537" max="11537" width="10.140625" style="179" bestFit="1" customWidth="1"/>
    <col min="11538" max="11538" width="11" style="179" bestFit="1" customWidth="1"/>
    <col min="11539" max="11539" width="14.5703125" style="179" customWidth="1"/>
    <col min="11540" max="11540" width="13.140625" style="179" customWidth="1"/>
    <col min="11541" max="11541" width="12.85546875" style="179" customWidth="1"/>
    <col min="11542" max="11542" width="13.5703125" style="179" customWidth="1"/>
    <col min="11543" max="11543" width="12.28515625" style="179" customWidth="1"/>
    <col min="11544" max="11544" width="14.85546875" style="179" customWidth="1"/>
    <col min="11545" max="11777" width="9.140625" style="179"/>
    <col min="11778" max="11778" width="2.85546875" style="179" customWidth="1"/>
    <col min="11779" max="11779" width="13.85546875" style="179" bestFit="1" customWidth="1"/>
    <col min="11780" max="11780" width="9.5703125" style="179" customWidth="1"/>
    <col min="11781" max="11781" width="9.28515625" style="179" customWidth="1"/>
    <col min="11782" max="11782" width="8.7109375" style="179" customWidth="1"/>
    <col min="11783" max="11783" width="10.7109375" style="179" customWidth="1"/>
    <col min="11784" max="11784" width="8.5703125" style="179" bestFit="1" customWidth="1"/>
    <col min="11785" max="11785" width="7.5703125" style="179" bestFit="1" customWidth="1"/>
    <col min="11786" max="11786" width="9" style="179" bestFit="1" customWidth="1"/>
    <col min="11787" max="11787" width="8.28515625" style="179" bestFit="1" customWidth="1"/>
    <col min="11788" max="11788" width="9.28515625" style="179" bestFit="1" customWidth="1"/>
    <col min="11789" max="11789" width="8.42578125" style="179" bestFit="1" customWidth="1"/>
    <col min="11790" max="11790" width="7.5703125" style="179" customWidth="1"/>
    <col min="11791" max="11792" width="7.5703125" style="179" bestFit="1" customWidth="1"/>
    <col min="11793" max="11793" width="10.140625" style="179" bestFit="1" customWidth="1"/>
    <col min="11794" max="11794" width="11" style="179" bestFit="1" customWidth="1"/>
    <col min="11795" max="11795" width="14.5703125" style="179" customWidth="1"/>
    <col min="11796" max="11796" width="13.140625" style="179" customWidth="1"/>
    <col min="11797" max="11797" width="12.85546875" style="179" customWidth="1"/>
    <col min="11798" max="11798" width="13.5703125" style="179" customWidth="1"/>
    <col min="11799" max="11799" width="12.28515625" style="179" customWidth="1"/>
    <col min="11800" max="11800" width="14.85546875" style="179" customWidth="1"/>
    <col min="11801" max="12033" width="9.140625" style="179"/>
    <col min="12034" max="12034" width="2.85546875" style="179" customWidth="1"/>
    <col min="12035" max="12035" width="13.85546875" style="179" bestFit="1" customWidth="1"/>
    <col min="12036" max="12036" width="9.5703125" style="179" customWidth="1"/>
    <col min="12037" max="12037" width="9.28515625" style="179" customWidth="1"/>
    <col min="12038" max="12038" width="8.7109375" style="179" customWidth="1"/>
    <col min="12039" max="12039" width="10.7109375" style="179" customWidth="1"/>
    <col min="12040" max="12040" width="8.5703125" style="179" bestFit="1" customWidth="1"/>
    <col min="12041" max="12041" width="7.5703125" style="179" bestFit="1" customWidth="1"/>
    <col min="12042" max="12042" width="9" style="179" bestFit="1" customWidth="1"/>
    <col min="12043" max="12043" width="8.28515625" style="179" bestFit="1" customWidth="1"/>
    <col min="12044" max="12044" width="9.28515625" style="179" bestFit="1" customWidth="1"/>
    <col min="12045" max="12045" width="8.42578125" style="179" bestFit="1" customWidth="1"/>
    <col min="12046" max="12046" width="7.5703125" style="179" customWidth="1"/>
    <col min="12047" max="12048" width="7.5703125" style="179" bestFit="1" customWidth="1"/>
    <col min="12049" max="12049" width="10.140625" style="179" bestFit="1" customWidth="1"/>
    <col min="12050" max="12050" width="11" style="179" bestFit="1" customWidth="1"/>
    <col min="12051" max="12051" width="14.5703125" style="179" customWidth="1"/>
    <col min="12052" max="12052" width="13.140625" style="179" customWidth="1"/>
    <col min="12053" max="12053" width="12.85546875" style="179" customWidth="1"/>
    <col min="12054" max="12054" width="13.5703125" style="179" customWidth="1"/>
    <col min="12055" max="12055" width="12.28515625" style="179" customWidth="1"/>
    <col min="12056" max="12056" width="14.85546875" style="179" customWidth="1"/>
    <col min="12057" max="12289" width="9.140625" style="179"/>
    <col min="12290" max="12290" width="2.85546875" style="179" customWidth="1"/>
    <col min="12291" max="12291" width="13.85546875" style="179" bestFit="1" customWidth="1"/>
    <col min="12292" max="12292" width="9.5703125" style="179" customWidth="1"/>
    <col min="12293" max="12293" width="9.28515625" style="179" customWidth="1"/>
    <col min="12294" max="12294" width="8.7109375" style="179" customWidth="1"/>
    <col min="12295" max="12295" width="10.7109375" style="179" customWidth="1"/>
    <col min="12296" max="12296" width="8.5703125" style="179" bestFit="1" customWidth="1"/>
    <col min="12297" max="12297" width="7.5703125" style="179" bestFit="1" customWidth="1"/>
    <col min="12298" max="12298" width="9" style="179" bestFit="1" customWidth="1"/>
    <col min="12299" max="12299" width="8.28515625" style="179" bestFit="1" customWidth="1"/>
    <col min="12300" max="12300" width="9.28515625" style="179" bestFit="1" customWidth="1"/>
    <col min="12301" max="12301" width="8.42578125" style="179" bestFit="1" customWidth="1"/>
    <col min="12302" max="12302" width="7.5703125" style="179" customWidth="1"/>
    <col min="12303" max="12304" width="7.5703125" style="179" bestFit="1" customWidth="1"/>
    <col min="12305" max="12305" width="10.140625" style="179" bestFit="1" customWidth="1"/>
    <col min="12306" max="12306" width="11" style="179" bestFit="1" customWidth="1"/>
    <col min="12307" max="12307" width="14.5703125" style="179" customWidth="1"/>
    <col min="12308" max="12308" width="13.140625" style="179" customWidth="1"/>
    <col min="12309" max="12309" width="12.85546875" style="179" customWidth="1"/>
    <col min="12310" max="12310" width="13.5703125" style="179" customWidth="1"/>
    <col min="12311" max="12311" width="12.28515625" style="179" customWidth="1"/>
    <col min="12312" max="12312" width="14.85546875" style="179" customWidth="1"/>
    <col min="12313" max="12545" width="9.140625" style="179"/>
    <col min="12546" max="12546" width="2.85546875" style="179" customWidth="1"/>
    <col min="12547" max="12547" width="13.85546875" style="179" bestFit="1" customWidth="1"/>
    <col min="12548" max="12548" width="9.5703125" style="179" customWidth="1"/>
    <col min="12549" max="12549" width="9.28515625" style="179" customWidth="1"/>
    <col min="12550" max="12550" width="8.7109375" style="179" customWidth="1"/>
    <col min="12551" max="12551" width="10.7109375" style="179" customWidth="1"/>
    <col min="12552" max="12552" width="8.5703125" style="179" bestFit="1" customWidth="1"/>
    <col min="12553" max="12553" width="7.5703125" style="179" bestFit="1" customWidth="1"/>
    <col min="12554" max="12554" width="9" style="179" bestFit="1" customWidth="1"/>
    <col min="12555" max="12555" width="8.28515625" style="179" bestFit="1" customWidth="1"/>
    <col min="12556" max="12556" width="9.28515625" style="179" bestFit="1" customWidth="1"/>
    <col min="12557" max="12557" width="8.42578125" style="179" bestFit="1" customWidth="1"/>
    <col min="12558" max="12558" width="7.5703125" style="179" customWidth="1"/>
    <col min="12559" max="12560" width="7.5703125" style="179" bestFit="1" customWidth="1"/>
    <col min="12561" max="12561" width="10.140625" style="179" bestFit="1" customWidth="1"/>
    <col min="12562" max="12562" width="11" style="179" bestFit="1" customWidth="1"/>
    <col min="12563" max="12563" width="14.5703125" style="179" customWidth="1"/>
    <col min="12564" max="12564" width="13.140625" style="179" customWidth="1"/>
    <col min="12565" max="12565" width="12.85546875" style="179" customWidth="1"/>
    <col min="12566" max="12566" width="13.5703125" style="179" customWidth="1"/>
    <col min="12567" max="12567" width="12.28515625" style="179" customWidth="1"/>
    <col min="12568" max="12568" width="14.85546875" style="179" customWidth="1"/>
    <col min="12569" max="12801" width="9.140625" style="179"/>
    <col min="12802" max="12802" width="2.85546875" style="179" customWidth="1"/>
    <col min="12803" max="12803" width="13.85546875" style="179" bestFit="1" customWidth="1"/>
    <col min="12804" max="12804" width="9.5703125" style="179" customWidth="1"/>
    <col min="12805" max="12805" width="9.28515625" style="179" customWidth="1"/>
    <col min="12806" max="12806" width="8.7109375" style="179" customWidth="1"/>
    <col min="12807" max="12807" width="10.7109375" style="179" customWidth="1"/>
    <col min="12808" max="12808" width="8.5703125" style="179" bestFit="1" customWidth="1"/>
    <col min="12809" max="12809" width="7.5703125" style="179" bestFit="1" customWidth="1"/>
    <col min="12810" max="12810" width="9" style="179" bestFit="1" customWidth="1"/>
    <col min="12811" max="12811" width="8.28515625" style="179" bestFit="1" customWidth="1"/>
    <col min="12812" max="12812" width="9.28515625" style="179" bestFit="1" customWidth="1"/>
    <col min="12813" max="12813" width="8.42578125" style="179" bestFit="1" customWidth="1"/>
    <col min="12814" max="12814" width="7.5703125" style="179" customWidth="1"/>
    <col min="12815" max="12816" width="7.5703125" style="179" bestFit="1" customWidth="1"/>
    <col min="12817" max="12817" width="10.140625" style="179" bestFit="1" customWidth="1"/>
    <col min="12818" max="12818" width="11" style="179" bestFit="1" customWidth="1"/>
    <col min="12819" max="12819" width="14.5703125" style="179" customWidth="1"/>
    <col min="12820" max="12820" width="13.140625" style="179" customWidth="1"/>
    <col min="12821" max="12821" width="12.85546875" style="179" customWidth="1"/>
    <col min="12822" max="12822" width="13.5703125" style="179" customWidth="1"/>
    <col min="12823" max="12823" width="12.28515625" style="179" customWidth="1"/>
    <col min="12824" max="12824" width="14.85546875" style="179" customWidth="1"/>
    <col min="12825" max="13057" width="9.140625" style="179"/>
    <col min="13058" max="13058" width="2.85546875" style="179" customWidth="1"/>
    <col min="13059" max="13059" width="13.85546875" style="179" bestFit="1" customWidth="1"/>
    <col min="13060" max="13060" width="9.5703125" style="179" customWidth="1"/>
    <col min="13061" max="13061" width="9.28515625" style="179" customWidth="1"/>
    <col min="13062" max="13062" width="8.7109375" style="179" customWidth="1"/>
    <col min="13063" max="13063" width="10.7109375" style="179" customWidth="1"/>
    <col min="13064" max="13064" width="8.5703125" style="179" bestFit="1" customWidth="1"/>
    <col min="13065" max="13065" width="7.5703125" style="179" bestFit="1" customWidth="1"/>
    <col min="13066" max="13066" width="9" style="179" bestFit="1" customWidth="1"/>
    <col min="13067" max="13067" width="8.28515625" style="179" bestFit="1" customWidth="1"/>
    <col min="13068" max="13068" width="9.28515625" style="179" bestFit="1" customWidth="1"/>
    <col min="13069" max="13069" width="8.42578125" style="179" bestFit="1" customWidth="1"/>
    <col min="13070" max="13070" width="7.5703125" style="179" customWidth="1"/>
    <col min="13071" max="13072" width="7.5703125" style="179" bestFit="1" customWidth="1"/>
    <col min="13073" max="13073" width="10.140625" style="179" bestFit="1" customWidth="1"/>
    <col min="13074" max="13074" width="11" style="179" bestFit="1" customWidth="1"/>
    <col min="13075" max="13075" width="14.5703125" style="179" customWidth="1"/>
    <col min="13076" max="13076" width="13.140625" style="179" customWidth="1"/>
    <col min="13077" max="13077" width="12.85546875" style="179" customWidth="1"/>
    <col min="13078" max="13078" width="13.5703125" style="179" customWidth="1"/>
    <col min="13079" max="13079" width="12.28515625" style="179" customWidth="1"/>
    <col min="13080" max="13080" width="14.85546875" style="179" customWidth="1"/>
    <col min="13081" max="13313" width="9.140625" style="179"/>
    <col min="13314" max="13314" width="2.85546875" style="179" customWidth="1"/>
    <col min="13315" max="13315" width="13.85546875" style="179" bestFit="1" customWidth="1"/>
    <col min="13316" max="13316" width="9.5703125" style="179" customWidth="1"/>
    <col min="13317" max="13317" width="9.28515625" style="179" customWidth="1"/>
    <col min="13318" max="13318" width="8.7109375" style="179" customWidth="1"/>
    <col min="13319" max="13319" width="10.7109375" style="179" customWidth="1"/>
    <col min="13320" max="13320" width="8.5703125" style="179" bestFit="1" customWidth="1"/>
    <col min="13321" max="13321" width="7.5703125" style="179" bestFit="1" customWidth="1"/>
    <col min="13322" max="13322" width="9" style="179" bestFit="1" customWidth="1"/>
    <col min="13323" max="13323" width="8.28515625" style="179" bestFit="1" customWidth="1"/>
    <col min="13324" max="13324" width="9.28515625" style="179" bestFit="1" customWidth="1"/>
    <col min="13325" max="13325" width="8.42578125" style="179" bestFit="1" customWidth="1"/>
    <col min="13326" max="13326" width="7.5703125" style="179" customWidth="1"/>
    <col min="13327" max="13328" width="7.5703125" style="179" bestFit="1" customWidth="1"/>
    <col min="13329" max="13329" width="10.140625" style="179" bestFit="1" customWidth="1"/>
    <col min="13330" max="13330" width="11" style="179" bestFit="1" customWidth="1"/>
    <col min="13331" max="13331" width="14.5703125" style="179" customWidth="1"/>
    <col min="13332" max="13332" width="13.140625" style="179" customWidth="1"/>
    <col min="13333" max="13333" width="12.85546875" style="179" customWidth="1"/>
    <col min="13334" max="13334" width="13.5703125" style="179" customWidth="1"/>
    <col min="13335" max="13335" width="12.28515625" style="179" customWidth="1"/>
    <col min="13336" max="13336" width="14.85546875" style="179" customWidth="1"/>
    <col min="13337" max="13569" width="9.140625" style="179"/>
    <col min="13570" max="13570" width="2.85546875" style="179" customWidth="1"/>
    <col min="13571" max="13571" width="13.85546875" style="179" bestFit="1" customWidth="1"/>
    <col min="13572" max="13572" width="9.5703125" style="179" customWidth="1"/>
    <col min="13573" max="13573" width="9.28515625" style="179" customWidth="1"/>
    <col min="13574" max="13574" width="8.7109375" style="179" customWidth="1"/>
    <col min="13575" max="13575" width="10.7109375" style="179" customWidth="1"/>
    <col min="13576" max="13576" width="8.5703125" style="179" bestFit="1" customWidth="1"/>
    <col min="13577" max="13577" width="7.5703125" style="179" bestFit="1" customWidth="1"/>
    <col min="13578" max="13578" width="9" style="179" bestFit="1" customWidth="1"/>
    <col min="13579" max="13579" width="8.28515625" style="179" bestFit="1" customWidth="1"/>
    <col min="13580" max="13580" width="9.28515625" style="179" bestFit="1" customWidth="1"/>
    <col min="13581" max="13581" width="8.42578125" style="179" bestFit="1" customWidth="1"/>
    <col min="13582" max="13582" width="7.5703125" style="179" customWidth="1"/>
    <col min="13583" max="13584" width="7.5703125" style="179" bestFit="1" customWidth="1"/>
    <col min="13585" max="13585" width="10.140625" style="179" bestFit="1" customWidth="1"/>
    <col min="13586" max="13586" width="11" style="179" bestFit="1" customWidth="1"/>
    <col min="13587" max="13587" width="14.5703125" style="179" customWidth="1"/>
    <col min="13588" max="13588" width="13.140625" style="179" customWidth="1"/>
    <col min="13589" max="13589" width="12.85546875" style="179" customWidth="1"/>
    <col min="13590" max="13590" width="13.5703125" style="179" customWidth="1"/>
    <col min="13591" max="13591" width="12.28515625" style="179" customWidth="1"/>
    <col min="13592" max="13592" width="14.85546875" style="179" customWidth="1"/>
    <col min="13593" max="13825" width="9.140625" style="179"/>
    <col min="13826" max="13826" width="2.85546875" style="179" customWidth="1"/>
    <col min="13827" max="13827" width="13.85546875" style="179" bestFit="1" customWidth="1"/>
    <col min="13828" max="13828" width="9.5703125" style="179" customWidth="1"/>
    <col min="13829" max="13829" width="9.28515625" style="179" customWidth="1"/>
    <col min="13830" max="13830" width="8.7109375" style="179" customWidth="1"/>
    <col min="13831" max="13831" width="10.7109375" style="179" customWidth="1"/>
    <col min="13832" max="13832" width="8.5703125" style="179" bestFit="1" customWidth="1"/>
    <col min="13833" max="13833" width="7.5703125" style="179" bestFit="1" customWidth="1"/>
    <col min="13834" max="13834" width="9" style="179" bestFit="1" customWidth="1"/>
    <col min="13835" max="13835" width="8.28515625" style="179" bestFit="1" customWidth="1"/>
    <col min="13836" max="13836" width="9.28515625" style="179" bestFit="1" customWidth="1"/>
    <col min="13837" max="13837" width="8.42578125" style="179" bestFit="1" customWidth="1"/>
    <col min="13838" max="13838" width="7.5703125" style="179" customWidth="1"/>
    <col min="13839" max="13840" width="7.5703125" style="179" bestFit="1" customWidth="1"/>
    <col min="13841" max="13841" width="10.140625" style="179" bestFit="1" customWidth="1"/>
    <col min="13842" max="13842" width="11" style="179" bestFit="1" customWidth="1"/>
    <col min="13843" max="13843" width="14.5703125" style="179" customWidth="1"/>
    <col min="13844" max="13844" width="13.140625" style="179" customWidth="1"/>
    <col min="13845" max="13845" width="12.85546875" style="179" customWidth="1"/>
    <col min="13846" max="13846" width="13.5703125" style="179" customWidth="1"/>
    <col min="13847" max="13847" width="12.28515625" style="179" customWidth="1"/>
    <col min="13848" max="13848" width="14.85546875" style="179" customWidth="1"/>
    <col min="13849" max="14081" width="9.140625" style="179"/>
    <col min="14082" max="14082" width="2.85546875" style="179" customWidth="1"/>
    <col min="14083" max="14083" width="13.85546875" style="179" bestFit="1" customWidth="1"/>
    <col min="14084" max="14084" width="9.5703125" style="179" customWidth="1"/>
    <col min="14085" max="14085" width="9.28515625" style="179" customWidth="1"/>
    <col min="14086" max="14086" width="8.7109375" style="179" customWidth="1"/>
    <col min="14087" max="14087" width="10.7109375" style="179" customWidth="1"/>
    <col min="14088" max="14088" width="8.5703125" style="179" bestFit="1" customWidth="1"/>
    <col min="14089" max="14089" width="7.5703125" style="179" bestFit="1" customWidth="1"/>
    <col min="14090" max="14090" width="9" style="179" bestFit="1" customWidth="1"/>
    <col min="14091" max="14091" width="8.28515625" style="179" bestFit="1" customWidth="1"/>
    <col min="14092" max="14092" width="9.28515625" style="179" bestFit="1" customWidth="1"/>
    <col min="14093" max="14093" width="8.42578125" style="179" bestFit="1" customWidth="1"/>
    <col min="14094" max="14094" width="7.5703125" style="179" customWidth="1"/>
    <col min="14095" max="14096" width="7.5703125" style="179" bestFit="1" customWidth="1"/>
    <col min="14097" max="14097" width="10.140625" style="179" bestFit="1" customWidth="1"/>
    <col min="14098" max="14098" width="11" style="179" bestFit="1" customWidth="1"/>
    <col min="14099" max="14099" width="14.5703125" style="179" customWidth="1"/>
    <col min="14100" max="14100" width="13.140625" style="179" customWidth="1"/>
    <col min="14101" max="14101" width="12.85546875" style="179" customWidth="1"/>
    <col min="14102" max="14102" width="13.5703125" style="179" customWidth="1"/>
    <col min="14103" max="14103" width="12.28515625" style="179" customWidth="1"/>
    <col min="14104" max="14104" width="14.85546875" style="179" customWidth="1"/>
    <col min="14105" max="14337" width="9.140625" style="179"/>
    <col min="14338" max="14338" width="2.85546875" style="179" customWidth="1"/>
    <col min="14339" max="14339" width="13.85546875" style="179" bestFit="1" customWidth="1"/>
    <col min="14340" max="14340" width="9.5703125" style="179" customWidth="1"/>
    <col min="14341" max="14341" width="9.28515625" style="179" customWidth="1"/>
    <col min="14342" max="14342" width="8.7109375" style="179" customWidth="1"/>
    <col min="14343" max="14343" width="10.7109375" style="179" customWidth="1"/>
    <col min="14344" max="14344" width="8.5703125" style="179" bestFit="1" customWidth="1"/>
    <col min="14345" max="14345" width="7.5703125" style="179" bestFit="1" customWidth="1"/>
    <col min="14346" max="14346" width="9" style="179" bestFit="1" customWidth="1"/>
    <col min="14347" max="14347" width="8.28515625" style="179" bestFit="1" customWidth="1"/>
    <col min="14348" max="14348" width="9.28515625" style="179" bestFit="1" customWidth="1"/>
    <col min="14349" max="14349" width="8.42578125" style="179" bestFit="1" customWidth="1"/>
    <col min="14350" max="14350" width="7.5703125" style="179" customWidth="1"/>
    <col min="14351" max="14352" width="7.5703125" style="179" bestFit="1" customWidth="1"/>
    <col min="14353" max="14353" width="10.140625" style="179" bestFit="1" customWidth="1"/>
    <col min="14354" max="14354" width="11" style="179" bestFit="1" customWidth="1"/>
    <col min="14355" max="14355" width="14.5703125" style="179" customWidth="1"/>
    <col min="14356" max="14356" width="13.140625" style="179" customWidth="1"/>
    <col min="14357" max="14357" width="12.85546875" style="179" customWidth="1"/>
    <col min="14358" max="14358" width="13.5703125" style="179" customWidth="1"/>
    <col min="14359" max="14359" width="12.28515625" style="179" customWidth="1"/>
    <col min="14360" max="14360" width="14.85546875" style="179" customWidth="1"/>
    <col min="14361" max="14593" width="9.140625" style="179"/>
    <col min="14594" max="14594" width="2.85546875" style="179" customWidth="1"/>
    <col min="14595" max="14595" width="13.85546875" style="179" bestFit="1" customWidth="1"/>
    <col min="14596" max="14596" width="9.5703125" style="179" customWidth="1"/>
    <col min="14597" max="14597" width="9.28515625" style="179" customWidth="1"/>
    <col min="14598" max="14598" width="8.7109375" style="179" customWidth="1"/>
    <col min="14599" max="14599" width="10.7109375" style="179" customWidth="1"/>
    <col min="14600" max="14600" width="8.5703125" style="179" bestFit="1" customWidth="1"/>
    <col min="14601" max="14601" width="7.5703125" style="179" bestFit="1" customWidth="1"/>
    <col min="14602" max="14602" width="9" style="179" bestFit="1" customWidth="1"/>
    <col min="14603" max="14603" width="8.28515625" style="179" bestFit="1" customWidth="1"/>
    <col min="14604" max="14604" width="9.28515625" style="179" bestFit="1" customWidth="1"/>
    <col min="14605" max="14605" width="8.42578125" style="179" bestFit="1" customWidth="1"/>
    <col min="14606" max="14606" width="7.5703125" style="179" customWidth="1"/>
    <col min="14607" max="14608" width="7.5703125" style="179" bestFit="1" customWidth="1"/>
    <col min="14609" max="14609" width="10.140625" style="179" bestFit="1" customWidth="1"/>
    <col min="14610" max="14610" width="11" style="179" bestFit="1" customWidth="1"/>
    <col min="14611" max="14611" width="14.5703125" style="179" customWidth="1"/>
    <col min="14612" max="14612" width="13.140625" style="179" customWidth="1"/>
    <col min="14613" max="14613" width="12.85546875" style="179" customWidth="1"/>
    <col min="14614" max="14614" width="13.5703125" style="179" customWidth="1"/>
    <col min="14615" max="14615" width="12.28515625" style="179" customWidth="1"/>
    <col min="14616" max="14616" width="14.85546875" style="179" customWidth="1"/>
    <col min="14617" max="14849" width="9.140625" style="179"/>
    <col min="14850" max="14850" width="2.85546875" style="179" customWidth="1"/>
    <col min="14851" max="14851" width="13.85546875" style="179" bestFit="1" customWidth="1"/>
    <col min="14852" max="14852" width="9.5703125" style="179" customWidth="1"/>
    <col min="14853" max="14853" width="9.28515625" style="179" customWidth="1"/>
    <col min="14854" max="14854" width="8.7109375" style="179" customWidth="1"/>
    <col min="14855" max="14855" width="10.7109375" style="179" customWidth="1"/>
    <col min="14856" max="14856" width="8.5703125" style="179" bestFit="1" customWidth="1"/>
    <col min="14857" max="14857" width="7.5703125" style="179" bestFit="1" customWidth="1"/>
    <col min="14858" max="14858" width="9" style="179" bestFit="1" customWidth="1"/>
    <col min="14859" max="14859" width="8.28515625" style="179" bestFit="1" customWidth="1"/>
    <col min="14860" max="14860" width="9.28515625" style="179" bestFit="1" customWidth="1"/>
    <col min="14861" max="14861" width="8.42578125" style="179" bestFit="1" customWidth="1"/>
    <col min="14862" max="14862" width="7.5703125" style="179" customWidth="1"/>
    <col min="14863" max="14864" width="7.5703125" style="179" bestFit="1" customWidth="1"/>
    <col min="14865" max="14865" width="10.140625" style="179" bestFit="1" customWidth="1"/>
    <col min="14866" max="14866" width="11" style="179" bestFit="1" customWidth="1"/>
    <col min="14867" max="14867" width="14.5703125" style="179" customWidth="1"/>
    <col min="14868" max="14868" width="13.140625" style="179" customWidth="1"/>
    <col min="14869" max="14869" width="12.85546875" style="179" customWidth="1"/>
    <col min="14870" max="14870" width="13.5703125" style="179" customWidth="1"/>
    <col min="14871" max="14871" width="12.28515625" style="179" customWidth="1"/>
    <col min="14872" max="14872" width="14.85546875" style="179" customWidth="1"/>
    <col min="14873" max="15105" width="9.140625" style="179"/>
    <col min="15106" max="15106" width="2.85546875" style="179" customWidth="1"/>
    <col min="15107" max="15107" width="13.85546875" style="179" bestFit="1" customWidth="1"/>
    <col min="15108" max="15108" width="9.5703125" style="179" customWidth="1"/>
    <col min="15109" max="15109" width="9.28515625" style="179" customWidth="1"/>
    <col min="15110" max="15110" width="8.7109375" style="179" customWidth="1"/>
    <col min="15111" max="15111" width="10.7109375" style="179" customWidth="1"/>
    <col min="15112" max="15112" width="8.5703125" style="179" bestFit="1" customWidth="1"/>
    <col min="15113" max="15113" width="7.5703125" style="179" bestFit="1" customWidth="1"/>
    <col min="15114" max="15114" width="9" style="179" bestFit="1" customWidth="1"/>
    <col min="15115" max="15115" width="8.28515625" style="179" bestFit="1" customWidth="1"/>
    <col min="15116" max="15116" width="9.28515625" style="179" bestFit="1" customWidth="1"/>
    <col min="15117" max="15117" width="8.42578125" style="179" bestFit="1" customWidth="1"/>
    <col min="15118" max="15118" width="7.5703125" style="179" customWidth="1"/>
    <col min="15119" max="15120" width="7.5703125" style="179" bestFit="1" customWidth="1"/>
    <col min="15121" max="15121" width="10.140625" style="179" bestFit="1" customWidth="1"/>
    <col min="15122" max="15122" width="11" style="179" bestFit="1" customWidth="1"/>
    <col min="15123" max="15123" width="14.5703125" style="179" customWidth="1"/>
    <col min="15124" max="15124" width="13.140625" style="179" customWidth="1"/>
    <col min="15125" max="15125" width="12.85546875" style="179" customWidth="1"/>
    <col min="15126" max="15126" width="13.5703125" style="179" customWidth="1"/>
    <col min="15127" max="15127" width="12.28515625" style="179" customWidth="1"/>
    <col min="15128" max="15128" width="14.85546875" style="179" customWidth="1"/>
    <col min="15129" max="15361" width="9.140625" style="179"/>
    <col min="15362" max="15362" width="2.85546875" style="179" customWidth="1"/>
    <col min="15363" max="15363" width="13.85546875" style="179" bestFit="1" customWidth="1"/>
    <col min="15364" max="15364" width="9.5703125" style="179" customWidth="1"/>
    <col min="15365" max="15365" width="9.28515625" style="179" customWidth="1"/>
    <col min="15366" max="15366" width="8.7109375" style="179" customWidth="1"/>
    <col min="15367" max="15367" width="10.7109375" style="179" customWidth="1"/>
    <col min="15368" max="15368" width="8.5703125" style="179" bestFit="1" customWidth="1"/>
    <col min="15369" max="15369" width="7.5703125" style="179" bestFit="1" customWidth="1"/>
    <col min="15370" max="15370" width="9" style="179" bestFit="1" customWidth="1"/>
    <col min="15371" max="15371" width="8.28515625" style="179" bestFit="1" customWidth="1"/>
    <col min="15372" max="15372" width="9.28515625" style="179" bestFit="1" customWidth="1"/>
    <col min="15373" max="15373" width="8.42578125" style="179" bestFit="1" customWidth="1"/>
    <col min="15374" max="15374" width="7.5703125" style="179" customWidth="1"/>
    <col min="15375" max="15376" width="7.5703125" style="179" bestFit="1" customWidth="1"/>
    <col min="15377" max="15377" width="10.140625" style="179" bestFit="1" customWidth="1"/>
    <col min="15378" max="15378" width="11" style="179" bestFit="1" customWidth="1"/>
    <col min="15379" max="15379" width="14.5703125" style="179" customWidth="1"/>
    <col min="15380" max="15380" width="13.140625" style="179" customWidth="1"/>
    <col min="15381" max="15381" width="12.85546875" style="179" customWidth="1"/>
    <col min="15382" max="15382" width="13.5703125" style="179" customWidth="1"/>
    <col min="15383" max="15383" width="12.28515625" style="179" customWidth="1"/>
    <col min="15384" max="15384" width="14.85546875" style="179" customWidth="1"/>
    <col min="15385" max="15617" width="9.140625" style="179"/>
    <col min="15618" max="15618" width="2.85546875" style="179" customWidth="1"/>
    <col min="15619" max="15619" width="13.85546875" style="179" bestFit="1" customWidth="1"/>
    <col min="15620" max="15620" width="9.5703125" style="179" customWidth="1"/>
    <col min="15621" max="15621" width="9.28515625" style="179" customWidth="1"/>
    <col min="15622" max="15622" width="8.7109375" style="179" customWidth="1"/>
    <col min="15623" max="15623" width="10.7109375" style="179" customWidth="1"/>
    <col min="15624" max="15624" width="8.5703125" style="179" bestFit="1" customWidth="1"/>
    <col min="15625" max="15625" width="7.5703125" style="179" bestFit="1" customWidth="1"/>
    <col min="15626" max="15626" width="9" style="179" bestFit="1" customWidth="1"/>
    <col min="15627" max="15627" width="8.28515625" style="179" bestFit="1" customWidth="1"/>
    <col min="15628" max="15628" width="9.28515625" style="179" bestFit="1" customWidth="1"/>
    <col min="15629" max="15629" width="8.42578125" style="179" bestFit="1" customWidth="1"/>
    <col min="15630" max="15630" width="7.5703125" style="179" customWidth="1"/>
    <col min="15631" max="15632" width="7.5703125" style="179" bestFit="1" customWidth="1"/>
    <col min="15633" max="15633" width="10.140625" style="179" bestFit="1" customWidth="1"/>
    <col min="15634" max="15634" width="11" style="179" bestFit="1" customWidth="1"/>
    <col min="15635" max="15635" width="14.5703125" style="179" customWidth="1"/>
    <col min="15636" max="15636" width="13.140625" style="179" customWidth="1"/>
    <col min="15637" max="15637" width="12.85546875" style="179" customWidth="1"/>
    <col min="15638" max="15638" width="13.5703125" style="179" customWidth="1"/>
    <col min="15639" max="15639" width="12.28515625" style="179" customWidth="1"/>
    <col min="15640" max="15640" width="14.85546875" style="179" customWidth="1"/>
    <col min="15641" max="15873" width="9.140625" style="179"/>
    <col min="15874" max="15874" width="2.85546875" style="179" customWidth="1"/>
    <col min="15875" max="15875" width="13.85546875" style="179" bestFit="1" customWidth="1"/>
    <col min="15876" max="15876" width="9.5703125" style="179" customWidth="1"/>
    <col min="15877" max="15877" width="9.28515625" style="179" customWidth="1"/>
    <col min="15878" max="15878" width="8.7109375" style="179" customWidth="1"/>
    <col min="15879" max="15879" width="10.7109375" style="179" customWidth="1"/>
    <col min="15880" max="15880" width="8.5703125" style="179" bestFit="1" customWidth="1"/>
    <col min="15881" max="15881" width="7.5703125" style="179" bestFit="1" customWidth="1"/>
    <col min="15882" max="15882" width="9" style="179" bestFit="1" customWidth="1"/>
    <col min="15883" max="15883" width="8.28515625" style="179" bestFit="1" customWidth="1"/>
    <col min="15884" max="15884" width="9.28515625" style="179" bestFit="1" customWidth="1"/>
    <col min="15885" max="15885" width="8.42578125" style="179" bestFit="1" customWidth="1"/>
    <col min="15886" max="15886" width="7.5703125" style="179" customWidth="1"/>
    <col min="15887" max="15888" width="7.5703125" style="179" bestFit="1" customWidth="1"/>
    <col min="15889" max="15889" width="10.140625" style="179" bestFit="1" customWidth="1"/>
    <col min="15890" max="15890" width="11" style="179" bestFit="1" customWidth="1"/>
    <col min="15891" max="15891" width="14.5703125" style="179" customWidth="1"/>
    <col min="15892" max="15892" width="13.140625" style="179" customWidth="1"/>
    <col min="15893" max="15893" width="12.85546875" style="179" customWidth="1"/>
    <col min="15894" max="15894" width="13.5703125" style="179" customWidth="1"/>
    <col min="15895" max="15895" width="12.28515625" style="179" customWidth="1"/>
    <col min="15896" max="15896" width="14.85546875" style="179" customWidth="1"/>
    <col min="15897" max="16129" width="9.140625" style="179"/>
    <col min="16130" max="16130" width="2.85546875" style="179" customWidth="1"/>
    <col min="16131" max="16131" width="13.85546875" style="179" bestFit="1" customWidth="1"/>
    <col min="16132" max="16132" width="9.5703125" style="179" customWidth="1"/>
    <col min="16133" max="16133" width="9.28515625" style="179" customWidth="1"/>
    <col min="16134" max="16134" width="8.7109375" style="179" customWidth="1"/>
    <col min="16135" max="16135" width="10.7109375" style="179" customWidth="1"/>
    <col min="16136" max="16136" width="8.5703125" style="179" bestFit="1" customWidth="1"/>
    <col min="16137" max="16137" width="7.5703125" style="179" bestFit="1" customWidth="1"/>
    <col min="16138" max="16138" width="9" style="179" bestFit="1" customWidth="1"/>
    <col min="16139" max="16139" width="8.28515625" style="179" bestFit="1" customWidth="1"/>
    <col min="16140" max="16140" width="9.28515625" style="179" bestFit="1" customWidth="1"/>
    <col min="16141" max="16141" width="8.42578125" style="179" bestFit="1" customWidth="1"/>
    <col min="16142" max="16142" width="7.5703125" style="179" customWidth="1"/>
    <col min="16143" max="16144" width="7.5703125" style="179" bestFit="1" customWidth="1"/>
    <col min="16145" max="16145" width="10.140625" style="179" bestFit="1" customWidth="1"/>
    <col min="16146" max="16146" width="11" style="179" bestFit="1" customWidth="1"/>
    <col min="16147" max="16147" width="14.5703125" style="179" customWidth="1"/>
    <col min="16148" max="16148" width="13.140625" style="179" customWidth="1"/>
    <col min="16149" max="16149" width="12.85546875" style="179" customWidth="1"/>
    <col min="16150" max="16150" width="13.5703125" style="179" customWidth="1"/>
    <col min="16151" max="16151" width="12.28515625" style="179" customWidth="1"/>
    <col min="16152" max="16152" width="14.85546875" style="179" customWidth="1"/>
    <col min="16153" max="16384" width="9.140625" style="179"/>
  </cols>
  <sheetData>
    <row r="1" spans="2:26" ht="27" customHeight="1" x14ac:dyDescent="0.2">
      <c r="B1" s="304" t="s">
        <v>405</v>
      </c>
      <c r="C1" s="243"/>
      <c r="D1" s="516" t="s">
        <v>273</v>
      </c>
      <c r="E1" s="516"/>
      <c r="F1" s="516"/>
      <c r="G1" s="516"/>
      <c r="H1" s="516" t="s">
        <v>274</v>
      </c>
      <c r="I1" s="516"/>
      <c r="J1" s="516"/>
      <c r="K1" s="516"/>
      <c r="L1" s="516"/>
      <c r="M1" s="516"/>
      <c r="N1" s="516"/>
      <c r="O1" s="516"/>
      <c r="P1" s="516"/>
      <c r="Q1" s="516"/>
      <c r="R1" s="518" t="s">
        <v>4</v>
      </c>
      <c r="S1" s="598"/>
      <c r="T1" s="598"/>
      <c r="U1" s="598"/>
      <c r="V1" s="598"/>
      <c r="W1" s="598"/>
      <c r="X1" s="599"/>
    </row>
    <row r="2" spans="2:26" ht="23.25" thickBot="1" x14ac:dyDescent="0.25">
      <c r="B2" s="517">
        <v>131557</v>
      </c>
      <c r="C2" s="244"/>
      <c r="D2" s="472" t="s">
        <v>275</v>
      </c>
      <c r="E2" s="472"/>
      <c r="F2" s="472"/>
      <c r="G2" s="472"/>
      <c r="H2" s="472" t="s">
        <v>276</v>
      </c>
      <c r="I2" s="472"/>
      <c r="J2" s="472"/>
      <c r="K2" s="472"/>
      <c r="L2" s="472"/>
      <c r="M2" s="472" t="s">
        <v>277</v>
      </c>
      <c r="N2" s="472"/>
      <c r="O2" s="472"/>
      <c r="P2" s="472"/>
      <c r="Q2" s="472"/>
      <c r="R2" s="519"/>
      <c r="S2" s="600"/>
      <c r="T2" s="600"/>
      <c r="U2" s="600"/>
      <c r="V2" s="600"/>
      <c r="W2" s="600"/>
      <c r="X2" s="601"/>
    </row>
    <row r="3" spans="2:26" ht="22.5" x14ac:dyDescent="0.2">
      <c r="B3" s="517"/>
      <c r="C3" s="244"/>
      <c r="D3" s="181" t="s">
        <v>9</v>
      </c>
      <c r="E3" s="181" t="s">
        <v>10</v>
      </c>
      <c r="F3" s="181" t="s">
        <v>12</v>
      </c>
      <c r="G3" s="182" t="s">
        <v>4</v>
      </c>
      <c r="H3" s="181" t="s">
        <v>9</v>
      </c>
      <c r="I3" s="181" t="s">
        <v>10</v>
      </c>
      <c r="J3" s="181" t="s">
        <v>12</v>
      </c>
      <c r="K3" s="181" t="s">
        <v>180</v>
      </c>
      <c r="L3" s="182" t="s">
        <v>4</v>
      </c>
      <c r="M3" s="181" t="s">
        <v>10</v>
      </c>
      <c r="N3" s="181" t="s">
        <v>11</v>
      </c>
      <c r="O3" s="181" t="s">
        <v>12</v>
      </c>
      <c r="P3" s="181" t="s">
        <v>180</v>
      </c>
      <c r="Q3" s="182" t="s">
        <v>4</v>
      </c>
      <c r="R3" s="519"/>
      <c r="S3" s="183" t="s">
        <v>9</v>
      </c>
      <c r="T3" s="184" t="s">
        <v>10</v>
      </c>
      <c r="U3" s="184" t="s">
        <v>11</v>
      </c>
      <c r="V3" s="184" t="s">
        <v>12</v>
      </c>
      <c r="W3" s="184" t="s">
        <v>180</v>
      </c>
      <c r="X3" s="185" t="s">
        <v>4</v>
      </c>
    </row>
    <row r="4" spans="2:26" ht="27.75" customHeight="1" x14ac:dyDescent="0.2">
      <c r="B4" s="515">
        <v>1903001</v>
      </c>
      <c r="C4" s="238" t="s">
        <v>294</v>
      </c>
      <c r="D4" s="186">
        <v>482729</v>
      </c>
      <c r="E4" s="186">
        <v>170000</v>
      </c>
      <c r="F4" s="186">
        <v>100000</v>
      </c>
      <c r="G4" s="187">
        <f>SUM(D4:F4)</f>
        <v>752729</v>
      </c>
      <c r="H4" s="186">
        <v>48090</v>
      </c>
      <c r="I4" s="186">
        <v>2000</v>
      </c>
      <c r="J4" s="186">
        <v>183409</v>
      </c>
      <c r="K4" s="188">
        <v>13588</v>
      </c>
      <c r="L4" s="182">
        <f>SUM(H4:K4)</f>
        <v>247087</v>
      </c>
      <c r="M4" s="186">
        <v>45306</v>
      </c>
      <c r="N4" s="188">
        <v>2200</v>
      </c>
      <c r="O4" s="186">
        <v>2600</v>
      </c>
      <c r="P4" s="186">
        <v>18000</v>
      </c>
      <c r="Q4" s="182">
        <f>SUM(M4:P4)</f>
        <v>68106</v>
      </c>
      <c r="R4" s="189">
        <f>SUM(G4,L4,Q4)</f>
        <v>1067922</v>
      </c>
      <c r="S4" s="190">
        <f>SUM(D4,H4)</f>
        <v>530819</v>
      </c>
      <c r="T4" s="191">
        <f>SUM(E4,I4,M4)</f>
        <v>217306</v>
      </c>
      <c r="U4" s="191">
        <f>SUM(N4)</f>
        <v>2200</v>
      </c>
      <c r="V4" s="191">
        <f>SUM(F4,J4,O4)</f>
        <v>286009</v>
      </c>
      <c r="W4" s="191">
        <f>SUM(K4,P4)</f>
        <v>31588</v>
      </c>
      <c r="X4" s="192">
        <f>SUM(S4:W4)</f>
        <v>1067922</v>
      </c>
    </row>
    <row r="5" spans="2:26" ht="22.5" x14ac:dyDescent="0.2">
      <c r="B5" s="476"/>
      <c r="C5" s="238" t="s">
        <v>295</v>
      </c>
      <c r="D5" s="186">
        <v>96276</v>
      </c>
      <c r="E5" s="186">
        <v>37945</v>
      </c>
      <c r="F5" s="186">
        <v>18528</v>
      </c>
      <c r="G5" s="187">
        <f>SUM(D5:F5)</f>
        <v>152749</v>
      </c>
      <c r="H5" s="186"/>
      <c r="I5" s="186"/>
      <c r="J5" s="186"/>
      <c r="K5" s="188">
        <v>2000</v>
      </c>
      <c r="L5" s="182">
        <f>SUM(H5:K5)</f>
        <v>2000</v>
      </c>
      <c r="M5" s="193">
        <v>3755</v>
      </c>
      <c r="N5" s="188">
        <v>1800</v>
      </c>
      <c r="O5" s="193"/>
      <c r="P5" s="193"/>
      <c r="Q5" s="182">
        <f>SUM(M5:P5)</f>
        <v>5555</v>
      </c>
      <c r="R5" s="189">
        <f>SUM(G5,L5,Q5)</f>
        <v>160304</v>
      </c>
      <c r="S5" s="190">
        <f>SUM(D5,H5)</f>
        <v>96276</v>
      </c>
      <c r="T5" s="191">
        <f>SUM(E5,I5,M5)</f>
        <v>41700</v>
      </c>
      <c r="U5" s="191">
        <f>SUM(N5)</f>
        <v>1800</v>
      </c>
      <c r="V5" s="191">
        <f>SUM(F5,J5,O5)</f>
        <v>18528</v>
      </c>
      <c r="W5" s="191">
        <f>SUM(K5,P5)</f>
        <v>2000</v>
      </c>
      <c r="X5" s="192">
        <f>SUM(S5:W5)</f>
        <v>160304</v>
      </c>
    </row>
    <row r="6" spans="2:26" ht="22.5" x14ac:dyDescent="0.2">
      <c r="B6" s="477"/>
      <c r="C6" s="255"/>
      <c r="D6" s="194">
        <f>SUM(D4:D5)</f>
        <v>579005</v>
      </c>
      <c r="E6" s="194">
        <f>SUM(E4:E5)</f>
        <v>207945</v>
      </c>
      <c r="F6" s="194">
        <f t="shared" ref="F6:X6" si="0">SUM(F4:F5)</f>
        <v>118528</v>
      </c>
      <c r="G6" s="194">
        <f t="shared" si="0"/>
        <v>905478</v>
      </c>
      <c r="H6" s="194">
        <f t="shared" si="0"/>
        <v>48090</v>
      </c>
      <c r="I6" s="194">
        <f t="shared" si="0"/>
        <v>2000</v>
      </c>
      <c r="J6" s="194">
        <f t="shared" si="0"/>
        <v>183409</v>
      </c>
      <c r="K6" s="195">
        <f t="shared" si="0"/>
        <v>15588</v>
      </c>
      <c r="L6" s="195">
        <f t="shared" si="0"/>
        <v>249087</v>
      </c>
      <c r="M6" s="194">
        <f t="shared" si="0"/>
        <v>49061</v>
      </c>
      <c r="N6" s="194">
        <f t="shared" si="0"/>
        <v>4000</v>
      </c>
      <c r="O6" s="194">
        <f t="shared" si="0"/>
        <v>2600</v>
      </c>
      <c r="P6" s="194">
        <f t="shared" si="0"/>
        <v>18000</v>
      </c>
      <c r="Q6" s="195">
        <f t="shared" si="0"/>
        <v>73661</v>
      </c>
      <c r="R6" s="196">
        <f t="shared" si="0"/>
        <v>1228226</v>
      </c>
      <c r="S6" s="197">
        <f t="shared" si="0"/>
        <v>627095</v>
      </c>
      <c r="T6" s="195">
        <f t="shared" si="0"/>
        <v>259006</v>
      </c>
      <c r="U6" s="195">
        <f t="shared" si="0"/>
        <v>4000</v>
      </c>
      <c r="V6" s="195">
        <f t="shared" si="0"/>
        <v>304537</v>
      </c>
      <c r="W6" s="195">
        <f t="shared" si="0"/>
        <v>33588</v>
      </c>
      <c r="X6" s="196">
        <f t="shared" si="0"/>
        <v>1228226</v>
      </c>
    </row>
    <row r="7" spans="2:26" ht="22.5" x14ac:dyDescent="0.2">
      <c r="B7" s="300">
        <v>1904004</v>
      </c>
      <c r="C7" s="238" t="s">
        <v>294</v>
      </c>
      <c r="D7" s="188">
        <v>184403</v>
      </c>
      <c r="E7" s="188">
        <v>75770</v>
      </c>
      <c r="F7" s="188">
        <v>36592</v>
      </c>
      <c r="G7" s="187">
        <f>SUM(D7:F7)</f>
        <v>296765</v>
      </c>
      <c r="H7" s="188"/>
      <c r="I7" s="188"/>
      <c r="J7" s="188"/>
      <c r="K7" s="181"/>
      <c r="L7" s="182">
        <f>SUM(H7:K7)</f>
        <v>0</v>
      </c>
      <c r="M7" s="188"/>
      <c r="N7" s="188">
        <v>2200</v>
      </c>
      <c r="O7" s="188">
        <v>2600</v>
      </c>
      <c r="P7" s="188"/>
      <c r="Q7" s="182">
        <f>SUM(M7:P7)</f>
        <v>4800</v>
      </c>
      <c r="R7" s="189">
        <f>SUM(G7,L7,Q7)</f>
        <v>301565</v>
      </c>
      <c r="S7" s="190">
        <f>SUM(D7,H7)</f>
        <v>184403</v>
      </c>
      <c r="T7" s="191">
        <f>SUM(E7,I7,M7)</f>
        <v>75770</v>
      </c>
      <c r="U7" s="191">
        <f>SUM(N7)</f>
        <v>2200</v>
      </c>
      <c r="V7" s="191">
        <f>SUM(F7,J7,O7)</f>
        <v>39192</v>
      </c>
      <c r="W7" s="191">
        <f>SUM(K7,P7)</f>
        <v>0</v>
      </c>
      <c r="X7" s="192">
        <f>SUM(S7:W7)</f>
        <v>301565</v>
      </c>
    </row>
    <row r="8" spans="2:26" ht="22.5" x14ac:dyDescent="0.2">
      <c r="B8" s="300">
        <v>1002115</v>
      </c>
      <c r="C8" s="238" t="s">
        <v>294</v>
      </c>
      <c r="D8" s="186"/>
      <c r="E8" s="186"/>
      <c r="F8" s="186"/>
      <c r="G8" s="187">
        <f>SUM(D8:F8)</f>
        <v>0</v>
      </c>
      <c r="H8" s="186"/>
      <c r="I8" s="186"/>
      <c r="J8" s="186"/>
      <c r="K8" s="181"/>
      <c r="L8" s="182">
        <f>SUM(H8:K8)</f>
        <v>0</v>
      </c>
      <c r="M8" s="193">
        <v>939</v>
      </c>
      <c r="N8" s="188"/>
      <c r="O8" s="193"/>
      <c r="P8" s="193"/>
      <c r="Q8" s="182">
        <f>SUM(M8:P8)</f>
        <v>939</v>
      </c>
      <c r="R8" s="189">
        <f>SUM(G8,L8,Q8)</f>
        <v>939</v>
      </c>
      <c r="S8" s="190">
        <f>SUM(D8,H8)</f>
        <v>0</v>
      </c>
      <c r="T8" s="191">
        <f>SUM(E8,I8,M8)</f>
        <v>939</v>
      </c>
      <c r="U8" s="191">
        <f>SUM(N8)</f>
        <v>0</v>
      </c>
      <c r="V8" s="191">
        <f>SUM(F8,J8,O8)</f>
        <v>0</v>
      </c>
      <c r="W8" s="191">
        <f>SUM(K8,P8)</f>
        <v>0</v>
      </c>
      <c r="X8" s="192">
        <f>SUM(S8:W8)</f>
        <v>939</v>
      </c>
    </row>
    <row r="9" spans="2:26" ht="26.25" customHeight="1" x14ac:dyDescent="0.2">
      <c r="B9" s="486" t="s">
        <v>278</v>
      </c>
      <c r="C9" s="489"/>
      <c r="D9" s="187">
        <f>SUM(D6:D8)</f>
        <v>763408</v>
      </c>
      <c r="E9" s="187">
        <f t="shared" ref="E9:X9" si="1">SUM(E6:E8)</f>
        <v>283715</v>
      </c>
      <c r="F9" s="187">
        <f t="shared" si="1"/>
        <v>155120</v>
      </c>
      <c r="G9" s="187">
        <f t="shared" si="1"/>
        <v>1202243</v>
      </c>
      <c r="H9" s="187">
        <f t="shared" si="1"/>
        <v>48090</v>
      </c>
      <c r="I9" s="187">
        <f t="shared" si="1"/>
        <v>2000</v>
      </c>
      <c r="J9" s="187">
        <f t="shared" si="1"/>
        <v>183409</v>
      </c>
      <c r="K9" s="182">
        <f t="shared" si="1"/>
        <v>15588</v>
      </c>
      <c r="L9" s="182">
        <f t="shared" si="1"/>
        <v>249087</v>
      </c>
      <c r="M9" s="187">
        <f t="shared" si="1"/>
        <v>50000</v>
      </c>
      <c r="N9" s="187">
        <f t="shared" si="1"/>
        <v>6200</v>
      </c>
      <c r="O9" s="187">
        <f t="shared" si="1"/>
        <v>5200</v>
      </c>
      <c r="P9" s="187">
        <f t="shared" si="1"/>
        <v>18000</v>
      </c>
      <c r="Q9" s="182">
        <f t="shared" si="1"/>
        <v>79400</v>
      </c>
      <c r="R9" s="189">
        <f t="shared" si="1"/>
        <v>1530730</v>
      </c>
      <c r="S9" s="198">
        <f t="shared" si="1"/>
        <v>811498</v>
      </c>
      <c r="T9" s="182">
        <f t="shared" si="1"/>
        <v>335715</v>
      </c>
      <c r="U9" s="182">
        <f t="shared" si="1"/>
        <v>6200</v>
      </c>
      <c r="V9" s="182">
        <f t="shared" si="1"/>
        <v>343729</v>
      </c>
      <c r="W9" s="182">
        <f t="shared" si="1"/>
        <v>33588</v>
      </c>
      <c r="X9" s="189">
        <f t="shared" si="1"/>
        <v>1530730</v>
      </c>
    </row>
    <row r="10" spans="2:26" ht="30" customHeight="1" thickBot="1" x14ac:dyDescent="0.25">
      <c r="B10" s="487"/>
      <c r="C10" s="490"/>
      <c r="D10" s="492">
        <f>SUM(G9)</f>
        <v>1202243</v>
      </c>
      <c r="E10" s="492"/>
      <c r="F10" s="492"/>
      <c r="G10" s="492"/>
      <c r="H10" s="488">
        <f>SUM(L9,Q9)</f>
        <v>328487</v>
      </c>
      <c r="I10" s="488"/>
      <c r="J10" s="488"/>
      <c r="K10" s="488"/>
      <c r="L10" s="488"/>
      <c r="M10" s="488"/>
      <c r="N10" s="488"/>
      <c r="O10" s="488"/>
      <c r="P10" s="488"/>
      <c r="Q10" s="488"/>
      <c r="R10" s="199">
        <f>SUM(D10:Q10)</f>
        <v>1530730</v>
      </c>
      <c r="S10" s="200"/>
      <c r="T10" s="201"/>
      <c r="U10" s="201"/>
      <c r="V10" s="201"/>
      <c r="W10" s="201">
        <f>SUM(T9,U9,W9)</f>
        <v>375503</v>
      </c>
      <c r="X10" s="202"/>
    </row>
    <row r="11" spans="2:26" s="203" customFormat="1" ht="18" customHeight="1" thickBot="1" x14ac:dyDescent="0.25"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5" t="s">
        <v>279</v>
      </c>
      <c r="M11" s="512">
        <v>3755030000</v>
      </c>
      <c r="N11" s="512"/>
      <c r="O11" s="206">
        <f>R11*1%</f>
        <v>3755.03</v>
      </c>
      <c r="P11" s="205" t="s">
        <v>280</v>
      </c>
      <c r="Q11" s="207">
        <f>R11/400</f>
        <v>938.75750000000005</v>
      </c>
      <c r="R11" s="208">
        <f>SUM(E9,I9,K9,M9,N9,P9)</f>
        <v>375503</v>
      </c>
      <c r="S11" s="209"/>
      <c r="X11" s="210">
        <f>SUM(T9,U9,W9)</f>
        <v>375503</v>
      </c>
      <c r="Z11" s="211"/>
    </row>
    <row r="12" spans="2:26" ht="22.5" customHeight="1" x14ac:dyDescent="0.2">
      <c r="B12" s="620" t="s">
        <v>281</v>
      </c>
      <c r="C12" s="247"/>
      <c r="D12" s="622" t="s">
        <v>273</v>
      </c>
      <c r="E12" s="622"/>
      <c r="F12" s="622"/>
      <c r="G12" s="622"/>
      <c r="H12" s="622" t="s">
        <v>274</v>
      </c>
      <c r="I12" s="622"/>
      <c r="J12" s="622"/>
      <c r="K12" s="622"/>
      <c r="L12" s="622"/>
      <c r="M12" s="622"/>
      <c r="N12" s="622"/>
      <c r="O12" s="622"/>
      <c r="P12" s="622"/>
      <c r="Q12" s="622"/>
      <c r="R12" s="466" t="s">
        <v>4</v>
      </c>
      <c r="S12" s="598"/>
      <c r="T12" s="598"/>
      <c r="U12" s="598"/>
      <c r="V12" s="598"/>
      <c r="W12" s="598"/>
      <c r="X12" s="599"/>
    </row>
    <row r="13" spans="2:26" ht="22.5" customHeight="1" thickBot="1" x14ac:dyDescent="0.25">
      <c r="B13" s="620"/>
      <c r="C13" s="247"/>
      <c r="D13" s="472" t="s">
        <v>275</v>
      </c>
      <c r="E13" s="472"/>
      <c r="F13" s="472"/>
      <c r="G13" s="472"/>
      <c r="H13" s="472" t="s">
        <v>276</v>
      </c>
      <c r="I13" s="472"/>
      <c r="J13" s="472"/>
      <c r="K13" s="472"/>
      <c r="L13" s="472"/>
      <c r="M13" s="472" t="s">
        <v>277</v>
      </c>
      <c r="N13" s="472"/>
      <c r="O13" s="472"/>
      <c r="P13" s="472"/>
      <c r="Q13" s="472"/>
      <c r="R13" s="485"/>
      <c r="S13" s="600"/>
      <c r="T13" s="600"/>
      <c r="U13" s="600"/>
      <c r="V13" s="600"/>
      <c r="W13" s="600"/>
      <c r="X13" s="601"/>
    </row>
    <row r="14" spans="2:26" ht="22.5" customHeight="1" x14ac:dyDescent="0.2">
      <c r="B14" s="621"/>
      <c r="C14" s="248"/>
      <c r="D14" s="212" t="s">
        <v>9</v>
      </c>
      <c r="E14" s="212" t="s">
        <v>10</v>
      </c>
      <c r="F14" s="212" t="s">
        <v>12</v>
      </c>
      <c r="G14" s="182" t="s">
        <v>4</v>
      </c>
      <c r="H14" s="212" t="s">
        <v>9</v>
      </c>
      <c r="I14" s="212" t="s">
        <v>10</v>
      </c>
      <c r="J14" s="212" t="s">
        <v>12</v>
      </c>
      <c r="K14" s="212" t="s">
        <v>180</v>
      </c>
      <c r="L14" s="213" t="s">
        <v>4</v>
      </c>
      <c r="M14" s="212" t="s">
        <v>10</v>
      </c>
      <c r="N14" s="212" t="s">
        <v>11</v>
      </c>
      <c r="O14" s="212" t="s">
        <v>12</v>
      </c>
      <c r="P14" s="212" t="s">
        <v>180</v>
      </c>
      <c r="Q14" s="213" t="s">
        <v>4</v>
      </c>
      <c r="R14" s="485"/>
      <c r="S14" s="183" t="s">
        <v>9</v>
      </c>
      <c r="T14" s="184" t="s">
        <v>10</v>
      </c>
      <c r="U14" s="184" t="s">
        <v>11</v>
      </c>
      <c r="V14" s="184" t="s">
        <v>12</v>
      </c>
      <c r="W14" s="184" t="s">
        <v>180</v>
      </c>
      <c r="X14" s="185" t="s">
        <v>4</v>
      </c>
    </row>
    <row r="15" spans="2:26" ht="22.5" customHeight="1" x14ac:dyDescent="0.2">
      <c r="B15" s="502">
        <v>1903001</v>
      </c>
      <c r="C15" s="240"/>
      <c r="D15" s="214"/>
      <c r="E15" s="214"/>
      <c r="F15" s="214"/>
      <c r="G15" s="182">
        <f>SUM(D15:F15)</f>
        <v>0</v>
      </c>
      <c r="H15" s="214"/>
      <c r="I15" s="214"/>
      <c r="J15" s="214"/>
      <c r="K15" s="181"/>
      <c r="L15" s="182">
        <f>SUM(H15:K15)</f>
        <v>0</v>
      </c>
      <c r="M15" s="214"/>
      <c r="N15" s="181"/>
      <c r="O15" s="214"/>
      <c r="P15" s="214"/>
      <c r="Q15" s="182">
        <f>SUM(M15:P15)</f>
        <v>0</v>
      </c>
      <c r="R15" s="182">
        <f>SUM(G15,L15,Q15)</f>
        <v>0</v>
      </c>
      <c r="S15" s="190">
        <f>SUM(D15,H15)</f>
        <v>0</v>
      </c>
      <c r="T15" s="191">
        <f>SUM(E15,I15,M15)</f>
        <v>0</v>
      </c>
      <c r="U15" s="191">
        <f>SUM(N15)</f>
        <v>0</v>
      </c>
      <c r="V15" s="191">
        <f>SUM(F15,J15,O15)</f>
        <v>0</v>
      </c>
      <c r="W15" s="191">
        <f>SUM(K15,P15)</f>
        <v>0</v>
      </c>
      <c r="X15" s="192">
        <f>SUM(S15:W15)</f>
        <v>0</v>
      </c>
    </row>
    <row r="16" spans="2:26" ht="22.5" customHeight="1" x14ac:dyDescent="0.2">
      <c r="B16" s="502"/>
      <c r="C16" s="240"/>
      <c r="D16" s="214"/>
      <c r="E16" s="214"/>
      <c r="F16" s="214"/>
      <c r="G16" s="182">
        <f>SUM(D16:F16)</f>
        <v>0</v>
      </c>
      <c r="H16" s="214"/>
      <c r="I16" s="214"/>
      <c r="J16" s="214"/>
      <c r="K16" s="181"/>
      <c r="L16" s="182">
        <f>SUM(H16:K16)</f>
        <v>0</v>
      </c>
      <c r="M16" s="215"/>
      <c r="N16" s="181"/>
      <c r="O16" s="215"/>
      <c r="P16" s="215"/>
      <c r="Q16" s="182">
        <f>SUM(M16:P16)</f>
        <v>0</v>
      </c>
      <c r="R16" s="182">
        <f>SUM(G16,L16,Q16)</f>
        <v>0</v>
      </c>
      <c r="S16" s="190">
        <f>SUM(D16,H16)</f>
        <v>0</v>
      </c>
      <c r="T16" s="191">
        <f>SUM(E16,I16,M16)</f>
        <v>0</v>
      </c>
      <c r="U16" s="191">
        <f>SUM(N16)</f>
        <v>0</v>
      </c>
      <c r="V16" s="191">
        <f>SUM(F16,J16,O16)</f>
        <v>0</v>
      </c>
      <c r="W16" s="191">
        <f>SUM(K16,P16)</f>
        <v>0</v>
      </c>
      <c r="X16" s="192">
        <f>SUM(S16:W16)</f>
        <v>0</v>
      </c>
    </row>
    <row r="17" spans="2:24" ht="22.5" customHeight="1" x14ac:dyDescent="0.2">
      <c r="B17" s="502"/>
      <c r="C17" s="240"/>
      <c r="D17" s="195">
        <f>SUM(D15:D16)</f>
        <v>0</v>
      </c>
      <c r="E17" s="195">
        <f t="shared" ref="E17:R17" si="2">SUM(E15:E16)</f>
        <v>0</v>
      </c>
      <c r="F17" s="195">
        <f t="shared" si="2"/>
        <v>0</v>
      </c>
      <c r="G17" s="195">
        <f t="shared" si="2"/>
        <v>0</v>
      </c>
      <c r="H17" s="195">
        <f t="shared" si="2"/>
        <v>0</v>
      </c>
      <c r="I17" s="195">
        <f t="shared" si="2"/>
        <v>0</v>
      </c>
      <c r="J17" s="195">
        <f t="shared" si="2"/>
        <v>0</v>
      </c>
      <c r="K17" s="195">
        <f t="shared" si="2"/>
        <v>0</v>
      </c>
      <c r="L17" s="195">
        <f t="shared" si="2"/>
        <v>0</v>
      </c>
      <c r="M17" s="195">
        <f t="shared" si="2"/>
        <v>0</v>
      </c>
      <c r="N17" s="195">
        <f t="shared" si="2"/>
        <v>0</v>
      </c>
      <c r="O17" s="195">
        <f t="shared" si="2"/>
        <v>0</v>
      </c>
      <c r="P17" s="195">
        <f t="shared" si="2"/>
        <v>0</v>
      </c>
      <c r="Q17" s="195">
        <f t="shared" si="2"/>
        <v>0</v>
      </c>
      <c r="R17" s="195">
        <f t="shared" si="2"/>
        <v>0</v>
      </c>
      <c r="S17" s="197">
        <f t="shared" ref="S17:X17" si="3">SUM(S15:S16)</f>
        <v>0</v>
      </c>
      <c r="T17" s="195">
        <f t="shared" si="3"/>
        <v>0</v>
      </c>
      <c r="U17" s="195">
        <f t="shared" si="3"/>
        <v>0</v>
      </c>
      <c r="V17" s="195">
        <f t="shared" si="3"/>
        <v>0</v>
      </c>
      <c r="W17" s="195">
        <f t="shared" si="3"/>
        <v>0</v>
      </c>
      <c r="X17" s="196">
        <f t="shared" si="3"/>
        <v>0</v>
      </c>
    </row>
    <row r="18" spans="2:24" ht="22.5" customHeight="1" x14ac:dyDescent="0.2">
      <c r="B18" s="302">
        <v>1904004</v>
      </c>
      <c r="C18" s="240"/>
      <c r="D18" s="181"/>
      <c r="E18" s="181"/>
      <c r="F18" s="181"/>
      <c r="G18" s="182">
        <f>SUM(D18:F18)</f>
        <v>0</v>
      </c>
      <c r="H18" s="181"/>
      <c r="I18" s="181"/>
      <c r="J18" s="181"/>
      <c r="K18" s="181"/>
      <c r="L18" s="182">
        <f>SUM(H18:K18)</f>
        <v>0</v>
      </c>
      <c r="M18" s="181"/>
      <c r="N18" s="181"/>
      <c r="O18" s="181"/>
      <c r="P18" s="181"/>
      <c r="Q18" s="182">
        <f>SUM(M18:P18)</f>
        <v>0</v>
      </c>
      <c r="R18" s="182">
        <f>SUM(G18,L18,Q18)</f>
        <v>0</v>
      </c>
      <c r="S18" s="190">
        <f>SUM(D18,H18)</f>
        <v>0</v>
      </c>
      <c r="T18" s="191">
        <f>SUM(E18,I18,M18)</f>
        <v>0</v>
      </c>
      <c r="U18" s="191">
        <f>SUM(N18)</f>
        <v>0</v>
      </c>
      <c r="V18" s="191">
        <f>SUM(F18,J18,O18)</f>
        <v>0</v>
      </c>
      <c r="W18" s="191">
        <f>SUM(K18,P18)</f>
        <v>0</v>
      </c>
      <c r="X18" s="192">
        <f>SUM(S18:W18)</f>
        <v>0</v>
      </c>
    </row>
    <row r="19" spans="2:24" ht="22.5" customHeight="1" x14ac:dyDescent="0.2">
      <c r="B19" s="302">
        <v>1002115</v>
      </c>
      <c r="C19" s="240"/>
      <c r="D19" s="214"/>
      <c r="E19" s="214"/>
      <c r="F19" s="214"/>
      <c r="G19" s="182">
        <f>SUM(D19:F19)</f>
        <v>0</v>
      </c>
      <c r="H19" s="214"/>
      <c r="I19" s="214"/>
      <c r="J19" s="214"/>
      <c r="K19" s="181"/>
      <c r="L19" s="182">
        <f>SUM(H19:K19)</f>
        <v>0</v>
      </c>
      <c r="M19" s="215"/>
      <c r="N19" s="181"/>
      <c r="O19" s="215"/>
      <c r="P19" s="215"/>
      <c r="Q19" s="182">
        <f>SUM(M19:P19)</f>
        <v>0</v>
      </c>
      <c r="R19" s="182">
        <f>SUM(G19,L19,Q19)</f>
        <v>0</v>
      </c>
      <c r="S19" s="190">
        <f>SUM(D19,H19)</f>
        <v>0</v>
      </c>
      <c r="T19" s="191">
        <f>SUM(E19,I19,M19)</f>
        <v>0</v>
      </c>
      <c r="U19" s="191">
        <f>SUM(N19)</f>
        <v>0</v>
      </c>
      <c r="V19" s="191">
        <f>SUM(F19,J19,O19)</f>
        <v>0</v>
      </c>
      <c r="W19" s="191">
        <f>SUM(K19,P19)</f>
        <v>0</v>
      </c>
      <c r="X19" s="192">
        <f>SUM(S19:W19)</f>
        <v>0</v>
      </c>
    </row>
    <row r="20" spans="2:24" ht="22.5" customHeight="1" x14ac:dyDescent="0.2">
      <c r="B20" s="503" t="s">
        <v>278</v>
      </c>
      <c r="C20" s="241"/>
      <c r="D20" s="182">
        <f t="shared" ref="D20:R20" si="4">SUM(D18:D19)</f>
        <v>0</v>
      </c>
      <c r="E20" s="182">
        <f t="shared" si="4"/>
        <v>0</v>
      </c>
      <c r="F20" s="182">
        <f t="shared" si="4"/>
        <v>0</v>
      </c>
      <c r="G20" s="182">
        <f t="shared" si="4"/>
        <v>0</v>
      </c>
      <c r="H20" s="182">
        <f t="shared" si="4"/>
        <v>0</v>
      </c>
      <c r="I20" s="182">
        <f t="shared" si="4"/>
        <v>0</v>
      </c>
      <c r="J20" s="182">
        <f t="shared" si="4"/>
        <v>0</v>
      </c>
      <c r="K20" s="182">
        <f t="shared" si="4"/>
        <v>0</v>
      </c>
      <c r="L20" s="182">
        <f t="shared" si="4"/>
        <v>0</v>
      </c>
      <c r="M20" s="182">
        <f t="shared" si="4"/>
        <v>0</v>
      </c>
      <c r="N20" s="182">
        <f t="shared" si="4"/>
        <v>0</v>
      </c>
      <c r="O20" s="182">
        <f t="shared" si="4"/>
        <v>0</v>
      </c>
      <c r="P20" s="182">
        <f t="shared" si="4"/>
        <v>0</v>
      </c>
      <c r="Q20" s="182">
        <f t="shared" si="4"/>
        <v>0</v>
      </c>
      <c r="R20" s="182">
        <f t="shared" si="4"/>
        <v>0</v>
      </c>
      <c r="S20" s="198">
        <f t="shared" ref="S20:X20" si="5">SUM(S17:S19)</f>
        <v>0</v>
      </c>
      <c r="T20" s="182">
        <f t="shared" si="5"/>
        <v>0</v>
      </c>
      <c r="U20" s="182">
        <f t="shared" si="5"/>
        <v>0</v>
      </c>
      <c r="V20" s="182">
        <f t="shared" si="5"/>
        <v>0</v>
      </c>
      <c r="W20" s="182">
        <f t="shared" si="5"/>
        <v>0</v>
      </c>
      <c r="X20" s="189">
        <f t="shared" si="5"/>
        <v>0</v>
      </c>
    </row>
    <row r="21" spans="2:24" ht="23.25" customHeight="1" thickBot="1" x14ac:dyDescent="0.25">
      <c r="B21" s="503"/>
      <c r="C21" s="241"/>
      <c r="D21" s="504">
        <f>SUM(G20)</f>
        <v>0</v>
      </c>
      <c r="E21" s="504"/>
      <c r="F21" s="504"/>
      <c r="G21" s="504"/>
      <c r="H21" s="504">
        <f>SUM(L20,Q20)</f>
        <v>0</v>
      </c>
      <c r="I21" s="504"/>
      <c r="J21" s="504"/>
      <c r="K21" s="504"/>
      <c r="L21" s="504"/>
      <c r="M21" s="504"/>
      <c r="N21" s="504"/>
      <c r="O21" s="504"/>
      <c r="P21" s="504"/>
      <c r="Q21" s="504"/>
      <c r="R21" s="182">
        <f>SUM(D21:Q21)</f>
        <v>0</v>
      </c>
      <c r="S21" s="216"/>
      <c r="T21" s="217"/>
      <c r="U21" s="217"/>
      <c r="V21" s="217"/>
      <c r="W21" s="217"/>
      <c r="X21" s="199"/>
    </row>
    <row r="22" spans="2:24" ht="22.5" customHeight="1" thickBot="1" x14ac:dyDescent="0.25">
      <c r="S22" s="220"/>
      <c r="T22" s="220"/>
      <c r="U22" s="220"/>
      <c r="V22" s="220"/>
      <c r="W22" s="220"/>
      <c r="X22" s="220"/>
    </row>
    <row r="23" spans="2:24" ht="22.5" customHeight="1" x14ac:dyDescent="0.2">
      <c r="B23" s="619" t="s">
        <v>406</v>
      </c>
      <c r="C23" s="249"/>
      <c r="D23" s="612" t="s">
        <v>273</v>
      </c>
      <c r="E23" s="612"/>
      <c r="F23" s="606"/>
      <c r="G23" s="606"/>
      <c r="H23" s="613" t="s">
        <v>274</v>
      </c>
      <c r="I23" s="612"/>
      <c r="J23" s="612"/>
      <c r="K23" s="612"/>
      <c r="L23" s="612"/>
      <c r="M23" s="612"/>
      <c r="N23" s="612"/>
      <c r="O23" s="612"/>
      <c r="P23" s="612"/>
      <c r="Q23" s="612"/>
      <c r="R23" s="484" t="s">
        <v>4</v>
      </c>
      <c r="S23" s="615"/>
      <c r="T23" s="598"/>
      <c r="U23" s="598"/>
      <c r="V23" s="598"/>
      <c r="W23" s="598"/>
      <c r="X23" s="599"/>
    </row>
    <row r="24" spans="2:24" ht="23.25" customHeight="1" thickBot="1" x14ac:dyDescent="0.25">
      <c r="B24" s="620"/>
      <c r="C24" s="247"/>
      <c r="D24" s="472" t="s">
        <v>275</v>
      </c>
      <c r="E24" s="472"/>
      <c r="F24" s="473"/>
      <c r="G24" s="473"/>
      <c r="H24" s="474" t="s">
        <v>276</v>
      </c>
      <c r="I24" s="472"/>
      <c r="J24" s="472"/>
      <c r="K24" s="472"/>
      <c r="L24" s="472"/>
      <c r="M24" s="472" t="s">
        <v>277</v>
      </c>
      <c r="N24" s="472"/>
      <c r="O24" s="472"/>
      <c r="P24" s="472"/>
      <c r="Q24" s="472"/>
      <c r="R24" s="485"/>
      <c r="S24" s="616"/>
      <c r="T24" s="617"/>
      <c r="U24" s="617"/>
      <c r="V24" s="617"/>
      <c r="W24" s="617"/>
      <c r="X24" s="618"/>
    </row>
    <row r="25" spans="2:24" ht="22.5" customHeight="1" x14ac:dyDescent="0.2">
      <c r="B25" s="621"/>
      <c r="C25" s="248"/>
      <c r="D25" s="212" t="s">
        <v>9</v>
      </c>
      <c r="E25" s="212" t="s">
        <v>10</v>
      </c>
      <c r="F25" s="212" t="s">
        <v>12</v>
      </c>
      <c r="G25" s="221" t="s">
        <v>4</v>
      </c>
      <c r="H25" s="222" t="s">
        <v>9</v>
      </c>
      <c r="I25" s="212" t="s">
        <v>10</v>
      </c>
      <c r="J25" s="212" t="s">
        <v>12</v>
      </c>
      <c r="K25" s="212" t="s">
        <v>180</v>
      </c>
      <c r="L25" s="213" t="s">
        <v>4</v>
      </c>
      <c r="M25" s="212" t="s">
        <v>10</v>
      </c>
      <c r="N25" s="212" t="s">
        <v>11</v>
      </c>
      <c r="O25" s="212" t="s">
        <v>12</v>
      </c>
      <c r="P25" s="212" t="s">
        <v>180</v>
      </c>
      <c r="Q25" s="213" t="s">
        <v>4</v>
      </c>
      <c r="R25" s="485"/>
      <c r="S25" s="183" t="s">
        <v>9</v>
      </c>
      <c r="T25" s="184" t="s">
        <v>10</v>
      </c>
      <c r="U25" s="184" t="s">
        <v>11</v>
      </c>
      <c r="V25" s="184" t="s">
        <v>12</v>
      </c>
      <c r="W25" s="184" t="s">
        <v>180</v>
      </c>
      <c r="X25" s="185" t="s">
        <v>4</v>
      </c>
    </row>
    <row r="26" spans="2:24" ht="22.5" customHeight="1" x14ac:dyDescent="0.2">
      <c r="B26" s="502">
        <v>1903001</v>
      </c>
      <c r="C26" s="240"/>
      <c r="D26" s="214"/>
      <c r="E26" s="214"/>
      <c r="F26" s="214"/>
      <c r="G26" s="182">
        <f>SUM(D26:F26)</f>
        <v>0</v>
      </c>
      <c r="H26" s="214"/>
      <c r="I26" s="214"/>
      <c r="J26" s="214"/>
      <c r="K26" s="181"/>
      <c r="L26" s="182">
        <f>SUM(H26:K26)</f>
        <v>0</v>
      </c>
      <c r="M26" s="214"/>
      <c r="N26" s="181"/>
      <c r="O26" s="214"/>
      <c r="P26" s="214"/>
      <c r="Q26" s="182">
        <f>SUM(M26:P26)</f>
        <v>0</v>
      </c>
      <c r="R26" s="182">
        <f>SUM(G26,L26,Q26)</f>
        <v>0</v>
      </c>
      <c r="S26" s="190">
        <f>SUM(D26,H26)</f>
        <v>0</v>
      </c>
      <c r="T26" s="191">
        <f>SUM(E26,I26,M26)</f>
        <v>0</v>
      </c>
      <c r="U26" s="191">
        <f>SUM(N26)</f>
        <v>0</v>
      </c>
      <c r="V26" s="191">
        <f>SUM(F26,J26,O26)</f>
        <v>0</v>
      </c>
      <c r="W26" s="191">
        <f>SUM(K26,P26)</f>
        <v>0</v>
      </c>
      <c r="X26" s="192">
        <f>SUM(S26:W26)</f>
        <v>0</v>
      </c>
    </row>
    <row r="27" spans="2:24" ht="22.5" customHeight="1" x14ac:dyDescent="0.2">
      <c r="B27" s="502"/>
      <c r="C27" s="240"/>
      <c r="D27" s="214"/>
      <c r="E27" s="214"/>
      <c r="F27" s="214"/>
      <c r="G27" s="182">
        <f>SUM(D27:F27)</f>
        <v>0</v>
      </c>
      <c r="H27" s="214"/>
      <c r="I27" s="214"/>
      <c r="J27" s="214"/>
      <c r="K27" s="181"/>
      <c r="L27" s="182">
        <f>SUM(H27:K27)</f>
        <v>0</v>
      </c>
      <c r="M27" s="215"/>
      <c r="N27" s="181"/>
      <c r="O27" s="215"/>
      <c r="P27" s="215"/>
      <c r="Q27" s="182">
        <f>SUM(M27:P27)</f>
        <v>0</v>
      </c>
      <c r="R27" s="182">
        <f>SUM(G27,L27,Q27)</f>
        <v>0</v>
      </c>
      <c r="S27" s="190">
        <f>SUM(D27,H27)</f>
        <v>0</v>
      </c>
      <c r="T27" s="191">
        <f>SUM(E27,I27,M27)</f>
        <v>0</v>
      </c>
      <c r="U27" s="191">
        <f>SUM(N27)</f>
        <v>0</v>
      </c>
      <c r="V27" s="191">
        <f>SUM(F27,J27,O27)</f>
        <v>0</v>
      </c>
      <c r="W27" s="191">
        <f>SUM(K27,P27)</f>
        <v>0</v>
      </c>
      <c r="X27" s="192">
        <f>SUM(S27:W27)</f>
        <v>0</v>
      </c>
    </row>
    <row r="28" spans="2:24" ht="22.5" customHeight="1" x14ac:dyDescent="0.2">
      <c r="B28" s="502"/>
      <c r="C28" s="240"/>
      <c r="D28" s="195">
        <f>SUM(D26:D27)</f>
        <v>0</v>
      </c>
      <c r="E28" s="195">
        <f t="shared" ref="E28:R28" si="6">SUM(E26:E27)</f>
        <v>0</v>
      </c>
      <c r="F28" s="195">
        <f t="shared" si="6"/>
        <v>0</v>
      </c>
      <c r="G28" s="195">
        <f t="shared" si="6"/>
        <v>0</v>
      </c>
      <c r="H28" s="195">
        <f t="shared" si="6"/>
        <v>0</v>
      </c>
      <c r="I28" s="195">
        <f t="shared" si="6"/>
        <v>0</v>
      </c>
      <c r="J28" s="195">
        <f t="shared" si="6"/>
        <v>0</v>
      </c>
      <c r="K28" s="195">
        <f t="shared" si="6"/>
        <v>0</v>
      </c>
      <c r="L28" s="195">
        <f t="shared" si="6"/>
        <v>0</v>
      </c>
      <c r="M28" s="195">
        <f t="shared" si="6"/>
        <v>0</v>
      </c>
      <c r="N28" s="195">
        <f t="shared" si="6"/>
        <v>0</v>
      </c>
      <c r="O28" s="195">
        <f t="shared" si="6"/>
        <v>0</v>
      </c>
      <c r="P28" s="195">
        <f t="shared" si="6"/>
        <v>0</v>
      </c>
      <c r="Q28" s="195">
        <f t="shared" si="6"/>
        <v>0</v>
      </c>
      <c r="R28" s="195">
        <f t="shared" si="6"/>
        <v>0</v>
      </c>
      <c r="S28" s="197">
        <f t="shared" ref="S28:X28" si="7">SUM(S26:S27)</f>
        <v>0</v>
      </c>
      <c r="T28" s="195">
        <f t="shared" si="7"/>
        <v>0</v>
      </c>
      <c r="U28" s="195">
        <f t="shared" si="7"/>
        <v>0</v>
      </c>
      <c r="V28" s="195">
        <f t="shared" si="7"/>
        <v>0</v>
      </c>
      <c r="W28" s="195">
        <f t="shared" si="7"/>
        <v>0</v>
      </c>
      <c r="X28" s="196">
        <f t="shared" si="7"/>
        <v>0</v>
      </c>
    </row>
    <row r="29" spans="2:24" ht="22.5" customHeight="1" x14ac:dyDescent="0.2">
      <c r="B29" s="302">
        <v>1904004</v>
      </c>
      <c r="C29" s="240"/>
      <c r="D29" s="181"/>
      <c r="E29" s="181"/>
      <c r="F29" s="181"/>
      <c r="G29" s="182">
        <f>SUM(D29:F29)</f>
        <v>0</v>
      </c>
      <c r="H29" s="181"/>
      <c r="I29" s="181"/>
      <c r="J29" s="181"/>
      <c r="K29" s="181"/>
      <c r="L29" s="182">
        <f>SUM(H29:K29)</f>
        <v>0</v>
      </c>
      <c r="M29" s="181"/>
      <c r="N29" s="181"/>
      <c r="O29" s="181"/>
      <c r="P29" s="181"/>
      <c r="Q29" s="182">
        <f>SUM(M29:P29)</f>
        <v>0</v>
      </c>
      <c r="R29" s="182">
        <f>SUM(G29,L29,Q29)</f>
        <v>0</v>
      </c>
      <c r="S29" s="190">
        <f>SUM(D29,H29)</f>
        <v>0</v>
      </c>
      <c r="T29" s="191">
        <f>SUM(E29,I29,M29)</f>
        <v>0</v>
      </c>
      <c r="U29" s="191">
        <f>SUM(N29)</f>
        <v>0</v>
      </c>
      <c r="V29" s="191">
        <f>SUM(F29,J29,O29)</f>
        <v>0</v>
      </c>
      <c r="W29" s="191">
        <f>SUM(K29,P29)</f>
        <v>0</v>
      </c>
      <c r="X29" s="192">
        <f>SUM(S29:W29)</f>
        <v>0</v>
      </c>
    </row>
    <row r="30" spans="2:24" ht="22.5" customHeight="1" x14ac:dyDescent="0.2">
      <c r="B30" s="302">
        <v>1002115</v>
      </c>
      <c r="C30" s="240"/>
      <c r="D30" s="214"/>
      <c r="E30" s="214"/>
      <c r="F30" s="214"/>
      <c r="G30" s="182">
        <f>SUM(D30:F30)</f>
        <v>0</v>
      </c>
      <c r="H30" s="214"/>
      <c r="I30" s="214"/>
      <c r="J30" s="214"/>
      <c r="K30" s="181"/>
      <c r="L30" s="182">
        <f>SUM(H30:K30)</f>
        <v>0</v>
      </c>
      <c r="M30" s="215"/>
      <c r="N30" s="181"/>
      <c r="O30" s="215"/>
      <c r="P30" s="215"/>
      <c r="Q30" s="182">
        <f>SUM(M30:P30)</f>
        <v>0</v>
      </c>
      <c r="R30" s="182">
        <f>SUM(G30,L30,Q30)</f>
        <v>0</v>
      </c>
      <c r="S30" s="190">
        <f>SUM(D30,H30)</f>
        <v>0</v>
      </c>
      <c r="T30" s="191">
        <f>SUM(E30,I30,M30)</f>
        <v>0</v>
      </c>
      <c r="U30" s="191">
        <f>SUM(N30)</f>
        <v>0</v>
      </c>
      <c r="V30" s="191">
        <f>SUM(F30,J30,O30)</f>
        <v>0</v>
      </c>
      <c r="W30" s="191">
        <f>SUM(K30,P30)</f>
        <v>0</v>
      </c>
      <c r="X30" s="192">
        <f>SUM(S30:W30)</f>
        <v>0</v>
      </c>
    </row>
    <row r="31" spans="2:24" ht="22.5" customHeight="1" x14ac:dyDescent="0.2">
      <c r="B31" s="503" t="s">
        <v>278</v>
      </c>
      <c r="C31" s="241"/>
      <c r="D31" s="182">
        <f t="shared" ref="D31:X31" si="8">SUM(D28:D30)</f>
        <v>0</v>
      </c>
      <c r="E31" s="182">
        <f t="shared" si="8"/>
        <v>0</v>
      </c>
      <c r="F31" s="182">
        <f t="shared" si="8"/>
        <v>0</v>
      </c>
      <c r="G31" s="182">
        <f t="shared" si="8"/>
        <v>0</v>
      </c>
      <c r="H31" s="182">
        <f t="shared" si="8"/>
        <v>0</v>
      </c>
      <c r="I31" s="182">
        <f t="shared" si="8"/>
        <v>0</v>
      </c>
      <c r="J31" s="182">
        <f t="shared" si="8"/>
        <v>0</v>
      </c>
      <c r="K31" s="182">
        <f t="shared" si="8"/>
        <v>0</v>
      </c>
      <c r="L31" s="182">
        <f t="shared" si="8"/>
        <v>0</v>
      </c>
      <c r="M31" s="182">
        <f t="shared" si="8"/>
        <v>0</v>
      </c>
      <c r="N31" s="182">
        <f t="shared" si="8"/>
        <v>0</v>
      </c>
      <c r="O31" s="182">
        <f t="shared" si="8"/>
        <v>0</v>
      </c>
      <c r="P31" s="182">
        <f t="shared" si="8"/>
        <v>0</v>
      </c>
      <c r="Q31" s="182">
        <f t="shared" si="8"/>
        <v>0</v>
      </c>
      <c r="R31" s="182">
        <f t="shared" si="8"/>
        <v>0</v>
      </c>
      <c r="S31" s="198">
        <f t="shared" si="8"/>
        <v>0</v>
      </c>
      <c r="T31" s="182">
        <f t="shared" si="8"/>
        <v>0</v>
      </c>
      <c r="U31" s="182">
        <f t="shared" si="8"/>
        <v>0</v>
      </c>
      <c r="V31" s="182">
        <f t="shared" si="8"/>
        <v>0</v>
      </c>
      <c r="W31" s="182">
        <f t="shared" si="8"/>
        <v>0</v>
      </c>
      <c r="X31" s="189">
        <f t="shared" si="8"/>
        <v>0</v>
      </c>
    </row>
    <row r="32" spans="2:24" ht="23.25" customHeight="1" thickBot="1" x14ac:dyDescent="0.25">
      <c r="B32" s="503"/>
      <c r="C32" s="241"/>
      <c r="D32" s="504">
        <f>SUM(G31)</f>
        <v>0</v>
      </c>
      <c r="E32" s="504"/>
      <c r="F32" s="504"/>
      <c r="G32" s="504"/>
      <c r="H32" s="504">
        <f>SUM(L31,Q31)</f>
        <v>0</v>
      </c>
      <c r="I32" s="504"/>
      <c r="J32" s="504"/>
      <c r="K32" s="504"/>
      <c r="L32" s="504"/>
      <c r="M32" s="504"/>
      <c r="N32" s="504"/>
      <c r="O32" s="504"/>
      <c r="P32" s="504"/>
      <c r="Q32" s="504"/>
      <c r="R32" s="182">
        <f>SUM(D32:Q32)</f>
        <v>0</v>
      </c>
      <c r="S32" s="216"/>
      <c r="T32" s="217"/>
      <c r="U32" s="217"/>
      <c r="V32" s="217"/>
      <c r="W32" s="217"/>
      <c r="X32" s="199"/>
    </row>
    <row r="33" spans="2:24" ht="22.5" customHeight="1" thickBot="1" x14ac:dyDescent="0.25">
      <c r="S33" s="220"/>
      <c r="T33" s="220"/>
      <c r="U33" s="220"/>
      <c r="V33" s="220"/>
      <c r="W33" s="220"/>
      <c r="X33" s="220"/>
    </row>
    <row r="34" spans="2:24" ht="22.5" customHeight="1" x14ac:dyDescent="0.2">
      <c r="B34" s="619" t="s">
        <v>407</v>
      </c>
      <c r="C34" s="249"/>
      <c r="D34" s="612" t="s">
        <v>273</v>
      </c>
      <c r="E34" s="612"/>
      <c r="F34" s="606"/>
      <c r="G34" s="606"/>
      <c r="H34" s="613" t="s">
        <v>274</v>
      </c>
      <c r="I34" s="612"/>
      <c r="J34" s="612"/>
      <c r="K34" s="612"/>
      <c r="L34" s="612"/>
      <c r="M34" s="612"/>
      <c r="N34" s="612"/>
      <c r="O34" s="612"/>
      <c r="P34" s="612"/>
      <c r="Q34" s="612"/>
      <c r="R34" s="484" t="s">
        <v>4</v>
      </c>
      <c r="S34" s="615"/>
      <c r="T34" s="598"/>
      <c r="U34" s="598"/>
      <c r="V34" s="598"/>
      <c r="W34" s="598"/>
      <c r="X34" s="599"/>
    </row>
    <row r="35" spans="2:24" ht="23.25" customHeight="1" thickBot="1" x14ac:dyDescent="0.25">
      <c r="B35" s="620"/>
      <c r="C35" s="247"/>
      <c r="D35" s="472" t="s">
        <v>275</v>
      </c>
      <c r="E35" s="472"/>
      <c r="F35" s="473"/>
      <c r="G35" s="473"/>
      <c r="H35" s="474" t="s">
        <v>276</v>
      </c>
      <c r="I35" s="472"/>
      <c r="J35" s="472"/>
      <c r="K35" s="472"/>
      <c r="L35" s="472"/>
      <c r="M35" s="472" t="s">
        <v>277</v>
      </c>
      <c r="N35" s="472"/>
      <c r="O35" s="472"/>
      <c r="P35" s="472"/>
      <c r="Q35" s="472"/>
      <c r="R35" s="485"/>
      <c r="S35" s="616"/>
      <c r="T35" s="617"/>
      <c r="U35" s="617"/>
      <c r="V35" s="617"/>
      <c r="W35" s="617"/>
      <c r="X35" s="618"/>
    </row>
    <row r="36" spans="2:24" ht="22.5" customHeight="1" x14ac:dyDescent="0.2">
      <c r="B36" s="621"/>
      <c r="C36" s="248"/>
      <c r="D36" s="212" t="s">
        <v>9</v>
      </c>
      <c r="E36" s="212" t="s">
        <v>10</v>
      </c>
      <c r="F36" s="212" t="s">
        <v>12</v>
      </c>
      <c r="G36" s="221" t="s">
        <v>4</v>
      </c>
      <c r="H36" s="222" t="s">
        <v>9</v>
      </c>
      <c r="I36" s="212" t="s">
        <v>10</v>
      </c>
      <c r="J36" s="212" t="s">
        <v>12</v>
      </c>
      <c r="K36" s="212" t="s">
        <v>180</v>
      </c>
      <c r="L36" s="213" t="s">
        <v>4</v>
      </c>
      <c r="M36" s="212" t="s">
        <v>10</v>
      </c>
      <c r="N36" s="212" t="s">
        <v>11</v>
      </c>
      <c r="O36" s="212" t="s">
        <v>12</v>
      </c>
      <c r="P36" s="212" t="s">
        <v>180</v>
      </c>
      <c r="Q36" s="213" t="s">
        <v>4</v>
      </c>
      <c r="R36" s="485"/>
      <c r="S36" s="183" t="s">
        <v>9</v>
      </c>
      <c r="T36" s="184" t="s">
        <v>10</v>
      </c>
      <c r="U36" s="184" t="s">
        <v>11</v>
      </c>
      <c r="V36" s="184" t="s">
        <v>12</v>
      </c>
      <c r="W36" s="184" t="s">
        <v>180</v>
      </c>
      <c r="X36" s="185" t="s">
        <v>4</v>
      </c>
    </row>
    <row r="37" spans="2:24" ht="22.5" customHeight="1" x14ac:dyDescent="0.2">
      <c r="B37" s="502">
        <v>1903001</v>
      </c>
      <c r="C37" s="240"/>
      <c r="D37" s="214"/>
      <c r="E37" s="214"/>
      <c r="F37" s="214"/>
      <c r="G37" s="182">
        <f>SUM(D37:F37)</f>
        <v>0</v>
      </c>
      <c r="H37" s="214"/>
      <c r="I37" s="214"/>
      <c r="J37" s="214"/>
      <c r="K37" s="181"/>
      <c r="L37" s="182">
        <f>SUM(H37:K37)</f>
        <v>0</v>
      </c>
      <c r="M37" s="214"/>
      <c r="N37" s="181"/>
      <c r="O37" s="214"/>
      <c r="P37" s="214"/>
      <c r="Q37" s="182">
        <f>SUM(M37:P37)</f>
        <v>0</v>
      </c>
      <c r="R37" s="182">
        <f>SUM(G37,L37,Q37)</f>
        <v>0</v>
      </c>
      <c r="S37" s="190">
        <f>SUM(D37,H37)</f>
        <v>0</v>
      </c>
      <c r="T37" s="191">
        <f>SUM(E37,I37,M37)</f>
        <v>0</v>
      </c>
      <c r="U37" s="191">
        <f>SUM(N37)</f>
        <v>0</v>
      </c>
      <c r="V37" s="191">
        <f>SUM(F37,J37,O37)</f>
        <v>0</v>
      </c>
      <c r="W37" s="191">
        <f>SUM(K37,P37)</f>
        <v>0</v>
      </c>
      <c r="X37" s="192">
        <f>SUM(S37:W37)</f>
        <v>0</v>
      </c>
    </row>
    <row r="38" spans="2:24" ht="22.5" customHeight="1" x14ac:dyDescent="0.2">
      <c r="B38" s="502"/>
      <c r="C38" s="240"/>
      <c r="D38" s="214"/>
      <c r="E38" s="214"/>
      <c r="F38" s="214"/>
      <c r="G38" s="182">
        <f>SUM(D38:F38)</f>
        <v>0</v>
      </c>
      <c r="H38" s="214"/>
      <c r="I38" s="214"/>
      <c r="J38" s="214"/>
      <c r="K38" s="181"/>
      <c r="L38" s="182">
        <f>SUM(H38:K38)</f>
        <v>0</v>
      </c>
      <c r="M38" s="215"/>
      <c r="N38" s="181"/>
      <c r="O38" s="215"/>
      <c r="P38" s="215"/>
      <c r="Q38" s="182">
        <f>SUM(M38:P38)</f>
        <v>0</v>
      </c>
      <c r="R38" s="182">
        <f>SUM(G38,L38,Q38)</f>
        <v>0</v>
      </c>
      <c r="S38" s="190">
        <f>SUM(D38,H38)</f>
        <v>0</v>
      </c>
      <c r="T38" s="191">
        <f>SUM(E38,I38,M38)</f>
        <v>0</v>
      </c>
      <c r="U38" s="191">
        <f>SUM(N38)</f>
        <v>0</v>
      </c>
      <c r="V38" s="191">
        <f>SUM(F38,J38,O38)</f>
        <v>0</v>
      </c>
      <c r="W38" s="191">
        <f>SUM(K38,P38)</f>
        <v>0</v>
      </c>
      <c r="X38" s="192">
        <f>SUM(S38:W38)</f>
        <v>0</v>
      </c>
    </row>
    <row r="39" spans="2:24" ht="22.5" customHeight="1" x14ac:dyDescent="0.2">
      <c r="B39" s="502"/>
      <c r="C39" s="240"/>
      <c r="D39" s="195">
        <f>SUM(D37:D38)</f>
        <v>0</v>
      </c>
      <c r="E39" s="195">
        <f t="shared" ref="E39:R39" si="9">SUM(E37:E38)</f>
        <v>0</v>
      </c>
      <c r="F39" s="195">
        <f t="shared" si="9"/>
        <v>0</v>
      </c>
      <c r="G39" s="195">
        <f t="shared" si="9"/>
        <v>0</v>
      </c>
      <c r="H39" s="195">
        <f t="shared" si="9"/>
        <v>0</v>
      </c>
      <c r="I39" s="195">
        <f t="shared" si="9"/>
        <v>0</v>
      </c>
      <c r="J39" s="195">
        <f t="shared" si="9"/>
        <v>0</v>
      </c>
      <c r="K39" s="195">
        <f t="shared" si="9"/>
        <v>0</v>
      </c>
      <c r="L39" s="195">
        <f t="shared" si="9"/>
        <v>0</v>
      </c>
      <c r="M39" s="195">
        <f t="shared" si="9"/>
        <v>0</v>
      </c>
      <c r="N39" s="195">
        <f t="shared" si="9"/>
        <v>0</v>
      </c>
      <c r="O39" s="195">
        <f t="shared" si="9"/>
        <v>0</v>
      </c>
      <c r="P39" s="195">
        <f t="shared" si="9"/>
        <v>0</v>
      </c>
      <c r="Q39" s="195">
        <f t="shared" si="9"/>
        <v>0</v>
      </c>
      <c r="R39" s="195">
        <f t="shared" si="9"/>
        <v>0</v>
      </c>
      <c r="S39" s="197">
        <f t="shared" ref="S39:X39" si="10">SUM(S37:S38)</f>
        <v>0</v>
      </c>
      <c r="T39" s="195">
        <f t="shared" si="10"/>
        <v>0</v>
      </c>
      <c r="U39" s="195">
        <f t="shared" si="10"/>
        <v>0</v>
      </c>
      <c r="V39" s="195">
        <f t="shared" si="10"/>
        <v>0</v>
      </c>
      <c r="W39" s="195">
        <f t="shared" si="10"/>
        <v>0</v>
      </c>
      <c r="X39" s="196">
        <f t="shared" si="10"/>
        <v>0</v>
      </c>
    </row>
    <row r="40" spans="2:24" ht="22.5" customHeight="1" x14ac:dyDescent="0.2">
      <c r="B40" s="302">
        <v>1904004</v>
      </c>
      <c r="C40" s="240"/>
      <c r="D40" s="181"/>
      <c r="E40" s="181"/>
      <c r="F40" s="181"/>
      <c r="G40" s="182">
        <f>SUM(D40:F40)</f>
        <v>0</v>
      </c>
      <c r="H40" s="181"/>
      <c r="I40" s="181"/>
      <c r="J40" s="181"/>
      <c r="K40" s="181"/>
      <c r="L40" s="182">
        <f>SUM(H40:K40)</f>
        <v>0</v>
      </c>
      <c r="M40" s="181"/>
      <c r="N40" s="181"/>
      <c r="O40" s="181"/>
      <c r="P40" s="181"/>
      <c r="Q40" s="182">
        <f>SUM(M40:P40)</f>
        <v>0</v>
      </c>
      <c r="R40" s="182">
        <f>SUM(G40,L40,Q40)</f>
        <v>0</v>
      </c>
      <c r="S40" s="190">
        <f>SUM(D40,H40)</f>
        <v>0</v>
      </c>
      <c r="T40" s="191">
        <f>SUM(E40,I40,M40)</f>
        <v>0</v>
      </c>
      <c r="U40" s="191">
        <f>SUM(N40)</f>
        <v>0</v>
      </c>
      <c r="V40" s="191">
        <f>SUM(F40,J40,O40)</f>
        <v>0</v>
      </c>
      <c r="W40" s="191">
        <f>SUM(K40,P40)</f>
        <v>0</v>
      </c>
      <c r="X40" s="192">
        <f>SUM(S40:W40)</f>
        <v>0</v>
      </c>
    </row>
    <row r="41" spans="2:24" ht="22.5" customHeight="1" x14ac:dyDescent="0.2">
      <c r="B41" s="302">
        <v>1002115</v>
      </c>
      <c r="C41" s="240"/>
      <c r="D41" s="214"/>
      <c r="E41" s="214"/>
      <c r="F41" s="214"/>
      <c r="G41" s="182">
        <f>SUM(D41:F41)</f>
        <v>0</v>
      </c>
      <c r="H41" s="214"/>
      <c r="I41" s="214"/>
      <c r="J41" s="214"/>
      <c r="K41" s="181"/>
      <c r="L41" s="182">
        <f>SUM(H41:K41)</f>
        <v>0</v>
      </c>
      <c r="M41" s="215"/>
      <c r="N41" s="181"/>
      <c r="O41" s="215"/>
      <c r="P41" s="215"/>
      <c r="Q41" s="182">
        <f>SUM(M41:P41)</f>
        <v>0</v>
      </c>
      <c r="R41" s="182">
        <f>SUM(G41,L41,Q41)</f>
        <v>0</v>
      </c>
      <c r="S41" s="190">
        <f>SUM(D41,H41)</f>
        <v>0</v>
      </c>
      <c r="T41" s="191">
        <f>SUM(E41,I41,M41)</f>
        <v>0</v>
      </c>
      <c r="U41" s="191">
        <f>SUM(N41)</f>
        <v>0</v>
      </c>
      <c r="V41" s="191">
        <f>SUM(F41,J41,O41)</f>
        <v>0</v>
      </c>
      <c r="W41" s="191">
        <f>SUM(K41,P41)</f>
        <v>0</v>
      </c>
      <c r="X41" s="192">
        <f>SUM(S41:W41)</f>
        <v>0</v>
      </c>
    </row>
    <row r="42" spans="2:24" ht="22.5" customHeight="1" x14ac:dyDescent="0.2">
      <c r="B42" s="503" t="s">
        <v>278</v>
      </c>
      <c r="C42" s="241"/>
      <c r="D42" s="182">
        <f t="shared" ref="D42:X42" si="11">SUM(D39:D41)</f>
        <v>0</v>
      </c>
      <c r="E42" s="182">
        <f t="shared" si="11"/>
        <v>0</v>
      </c>
      <c r="F42" s="182">
        <f t="shared" si="11"/>
        <v>0</v>
      </c>
      <c r="G42" s="182">
        <f t="shared" si="11"/>
        <v>0</v>
      </c>
      <c r="H42" s="182">
        <f t="shared" si="11"/>
        <v>0</v>
      </c>
      <c r="I42" s="182">
        <f t="shared" si="11"/>
        <v>0</v>
      </c>
      <c r="J42" s="182">
        <f t="shared" si="11"/>
        <v>0</v>
      </c>
      <c r="K42" s="182">
        <f t="shared" si="11"/>
        <v>0</v>
      </c>
      <c r="L42" s="182">
        <f t="shared" si="11"/>
        <v>0</v>
      </c>
      <c r="M42" s="182">
        <f t="shared" si="11"/>
        <v>0</v>
      </c>
      <c r="N42" s="182">
        <f t="shared" si="11"/>
        <v>0</v>
      </c>
      <c r="O42" s="182">
        <f t="shared" si="11"/>
        <v>0</v>
      </c>
      <c r="P42" s="182">
        <f t="shared" si="11"/>
        <v>0</v>
      </c>
      <c r="Q42" s="182">
        <f t="shared" si="11"/>
        <v>0</v>
      </c>
      <c r="R42" s="182">
        <f t="shared" si="11"/>
        <v>0</v>
      </c>
      <c r="S42" s="198">
        <f t="shared" si="11"/>
        <v>0</v>
      </c>
      <c r="T42" s="182">
        <f t="shared" si="11"/>
        <v>0</v>
      </c>
      <c r="U42" s="182">
        <f t="shared" si="11"/>
        <v>0</v>
      </c>
      <c r="V42" s="182">
        <f t="shared" si="11"/>
        <v>0</v>
      </c>
      <c r="W42" s="182">
        <f t="shared" si="11"/>
        <v>0</v>
      </c>
      <c r="X42" s="189">
        <f t="shared" si="11"/>
        <v>0</v>
      </c>
    </row>
    <row r="43" spans="2:24" ht="23.25" customHeight="1" thickBot="1" x14ac:dyDescent="0.25">
      <c r="B43" s="503"/>
      <c r="C43" s="241"/>
      <c r="D43" s="504">
        <f>SUM(G42)</f>
        <v>0</v>
      </c>
      <c r="E43" s="504"/>
      <c r="F43" s="504"/>
      <c r="G43" s="504"/>
      <c r="H43" s="504">
        <f>SUM(L42,Q42)</f>
        <v>0</v>
      </c>
      <c r="I43" s="504"/>
      <c r="J43" s="504"/>
      <c r="K43" s="504"/>
      <c r="L43" s="504"/>
      <c r="M43" s="504"/>
      <c r="N43" s="504"/>
      <c r="O43" s="504"/>
      <c r="P43" s="504"/>
      <c r="Q43" s="504"/>
      <c r="R43" s="182">
        <f>SUM(D43:Q43)</f>
        <v>0</v>
      </c>
      <c r="S43" s="216"/>
      <c r="T43" s="217"/>
      <c r="U43" s="217"/>
      <c r="V43" s="217"/>
      <c r="W43" s="217"/>
      <c r="X43" s="199"/>
    </row>
    <row r="44" spans="2:24" ht="22.5" customHeight="1" thickBot="1" x14ac:dyDescent="0.25">
      <c r="S44" s="220"/>
      <c r="T44" s="220"/>
      <c r="U44" s="220"/>
      <c r="V44" s="220"/>
      <c r="W44" s="220"/>
      <c r="X44" s="220"/>
    </row>
    <row r="45" spans="2:24" ht="22.5" customHeight="1" x14ac:dyDescent="0.2">
      <c r="B45" s="610" t="s">
        <v>408</v>
      </c>
      <c r="C45" s="249"/>
      <c r="D45" s="612" t="s">
        <v>273</v>
      </c>
      <c r="E45" s="612"/>
      <c r="F45" s="606"/>
      <c r="G45" s="606"/>
      <c r="H45" s="613" t="s">
        <v>274</v>
      </c>
      <c r="I45" s="612"/>
      <c r="J45" s="612"/>
      <c r="K45" s="612"/>
      <c r="L45" s="612"/>
      <c r="M45" s="612"/>
      <c r="N45" s="612"/>
      <c r="O45" s="612"/>
      <c r="P45" s="612"/>
      <c r="Q45" s="612"/>
      <c r="R45" s="484" t="s">
        <v>4</v>
      </c>
      <c r="S45" s="598"/>
      <c r="T45" s="598"/>
      <c r="U45" s="598"/>
      <c r="V45" s="598"/>
      <c r="W45" s="598"/>
      <c r="X45" s="599"/>
    </row>
    <row r="46" spans="2:24" ht="22.5" customHeight="1" thickBot="1" x14ac:dyDescent="0.25">
      <c r="B46" s="614"/>
      <c r="C46" s="247"/>
      <c r="D46" s="472" t="s">
        <v>275</v>
      </c>
      <c r="E46" s="472"/>
      <c r="F46" s="473"/>
      <c r="G46" s="473"/>
      <c r="H46" s="474" t="s">
        <v>276</v>
      </c>
      <c r="I46" s="472"/>
      <c r="J46" s="472"/>
      <c r="K46" s="472"/>
      <c r="L46" s="472"/>
      <c r="M46" s="472" t="s">
        <v>277</v>
      </c>
      <c r="N46" s="472"/>
      <c r="O46" s="472"/>
      <c r="P46" s="472"/>
      <c r="Q46" s="472"/>
      <c r="R46" s="485"/>
      <c r="S46" s="600"/>
      <c r="T46" s="600"/>
      <c r="U46" s="600"/>
      <c r="V46" s="600"/>
      <c r="W46" s="600"/>
      <c r="X46" s="601"/>
    </row>
    <row r="47" spans="2:24" ht="22.5" customHeight="1" x14ac:dyDescent="0.2">
      <c r="B47" s="611"/>
      <c r="C47" s="248"/>
      <c r="D47" s="212" t="s">
        <v>9</v>
      </c>
      <c r="E47" s="212" t="s">
        <v>10</v>
      </c>
      <c r="F47" s="212" t="s">
        <v>12</v>
      </c>
      <c r="G47" s="221" t="s">
        <v>4</v>
      </c>
      <c r="H47" s="222" t="s">
        <v>9</v>
      </c>
      <c r="I47" s="212" t="s">
        <v>10</v>
      </c>
      <c r="J47" s="212" t="s">
        <v>12</v>
      </c>
      <c r="K47" s="212" t="s">
        <v>180</v>
      </c>
      <c r="L47" s="213" t="s">
        <v>4</v>
      </c>
      <c r="M47" s="212" t="s">
        <v>10</v>
      </c>
      <c r="N47" s="212" t="s">
        <v>11</v>
      </c>
      <c r="O47" s="212" t="s">
        <v>12</v>
      </c>
      <c r="P47" s="212" t="s">
        <v>180</v>
      </c>
      <c r="Q47" s="213" t="s">
        <v>4</v>
      </c>
      <c r="R47" s="485"/>
      <c r="S47" s="183" t="s">
        <v>9</v>
      </c>
      <c r="T47" s="184" t="s">
        <v>10</v>
      </c>
      <c r="U47" s="184" t="s">
        <v>11</v>
      </c>
      <c r="V47" s="184" t="s">
        <v>12</v>
      </c>
      <c r="W47" s="184" t="s">
        <v>180</v>
      </c>
      <c r="X47" s="185" t="s">
        <v>4</v>
      </c>
    </row>
    <row r="48" spans="2:24" ht="22.5" customHeight="1" x14ac:dyDescent="0.2">
      <c r="B48" s="478">
        <v>1903001</v>
      </c>
      <c r="C48" s="237"/>
      <c r="D48" s="214"/>
      <c r="E48" s="214"/>
      <c r="F48" s="214"/>
      <c r="G48" s="182">
        <f>SUM(D48:F48)</f>
        <v>0</v>
      </c>
      <c r="H48" s="214"/>
      <c r="I48" s="214"/>
      <c r="J48" s="214"/>
      <c r="K48" s="181"/>
      <c r="L48" s="182">
        <f>SUM(H48:K48)</f>
        <v>0</v>
      </c>
      <c r="M48" s="214"/>
      <c r="N48" s="181"/>
      <c r="O48" s="214"/>
      <c r="P48" s="214"/>
      <c r="Q48" s="182">
        <f>SUM(M48:P48)</f>
        <v>0</v>
      </c>
      <c r="R48" s="189">
        <f>SUM(G48,L48,Q48)</f>
        <v>0</v>
      </c>
      <c r="S48" s="190">
        <f>SUM(D48,H48)</f>
        <v>0</v>
      </c>
      <c r="T48" s="191">
        <f>SUM(E48,I48,M48)</f>
        <v>0</v>
      </c>
      <c r="U48" s="191">
        <f>SUM(N48)</f>
        <v>0</v>
      </c>
      <c r="V48" s="191">
        <f>SUM(F48,J48,O48)</f>
        <v>0</v>
      </c>
      <c r="W48" s="191">
        <f>SUM(K48,P48)</f>
        <v>0</v>
      </c>
      <c r="X48" s="192">
        <f>SUM(S48:W48)</f>
        <v>0</v>
      </c>
    </row>
    <row r="49" spans="2:24" ht="22.5" customHeight="1" x14ac:dyDescent="0.2">
      <c r="B49" s="478"/>
      <c r="C49" s="237"/>
      <c r="D49" s="214"/>
      <c r="E49" s="214"/>
      <c r="F49" s="214"/>
      <c r="G49" s="182">
        <f>SUM(D49:F49)</f>
        <v>0</v>
      </c>
      <c r="H49" s="214"/>
      <c r="I49" s="214"/>
      <c r="J49" s="214"/>
      <c r="K49" s="181"/>
      <c r="L49" s="182">
        <f>SUM(H49:K49)</f>
        <v>0</v>
      </c>
      <c r="M49" s="215"/>
      <c r="N49" s="181"/>
      <c r="O49" s="215"/>
      <c r="P49" s="215"/>
      <c r="Q49" s="182">
        <f>SUM(M49:P49)</f>
        <v>0</v>
      </c>
      <c r="R49" s="189">
        <f>SUM(G49,L49,Q49)</f>
        <v>0</v>
      </c>
      <c r="S49" s="190">
        <f>SUM(D49,H49)</f>
        <v>0</v>
      </c>
      <c r="T49" s="191">
        <f>SUM(E49,I49,M49)</f>
        <v>0</v>
      </c>
      <c r="U49" s="191">
        <f>SUM(N49)</f>
        <v>0</v>
      </c>
      <c r="V49" s="191">
        <f>SUM(F49,J49,O49)</f>
        <v>0</v>
      </c>
      <c r="W49" s="191">
        <f>SUM(K49,P49)</f>
        <v>0</v>
      </c>
      <c r="X49" s="192">
        <f>SUM(S49:W49)</f>
        <v>0</v>
      </c>
    </row>
    <row r="50" spans="2:24" ht="22.5" customHeight="1" x14ac:dyDescent="0.2">
      <c r="B50" s="478"/>
      <c r="C50" s="237"/>
      <c r="D50" s="195">
        <f>SUM(D48:D49)</f>
        <v>0</v>
      </c>
      <c r="E50" s="195">
        <f t="shared" ref="E50:R50" si="12">SUM(E48:E49)</f>
        <v>0</v>
      </c>
      <c r="F50" s="195">
        <f t="shared" si="12"/>
        <v>0</v>
      </c>
      <c r="G50" s="195">
        <f t="shared" si="12"/>
        <v>0</v>
      </c>
      <c r="H50" s="195">
        <f t="shared" si="12"/>
        <v>0</v>
      </c>
      <c r="I50" s="195">
        <f t="shared" si="12"/>
        <v>0</v>
      </c>
      <c r="J50" s="195">
        <f t="shared" si="12"/>
        <v>0</v>
      </c>
      <c r="K50" s="195">
        <f t="shared" si="12"/>
        <v>0</v>
      </c>
      <c r="L50" s="195">
        <f t="shared" si="12"/>
        <v>0</v>
      </c>
      <c r="M50" s="195">
        <f t="shared" si="12"/>
        <v>0</v>
      </c>
      <c r="N50" s="195">
        <f t="shared" si="12"/>
        <v>0</v>
      </c>
      <c r="O50" s="195">
        <f t="shared" si="12"/>
        <v>0</v>
      </c>
      <c r="P50" s="195">
        <f t="shared" si="12"/>
        <v>0</v>
      </c>
      <c r="Q50" s="195">
        <f t="shared" si="12"/>
        <v>0</v>
      </c>
      <c r="R50" s="196">
        <f t="shared" si="12"/>
        <v>0</v>
      </c>
      <c r="S50" s="197">
        <f t="shared" ref="S50:X50" si="13">SUM(S48:S49)</f>
        <v>0</v>
      </c>
      <c r="T50" s="195">
        <f t="shared" si="13"/>
        <v>0</v>
      </c>
      <c r="U50" s="195">
        <f t="shared" si="13"/>
        <v>0</v>
      </c>
      <c r="V50" s="195">
        <f t="shared" si="13"/>
        <v>0</v>
      </c>
      <c r="W50" s="195">
        <f t="shared" si="13"/>
        <v>0</v>
      </c>
      <c r="X50" s="196">
        <f t="shared" si="13"/>
        <v>0</v>
      </c>
    </row>
    <row r="51" spans="2:24" ht="22.5" customHeight="1" x14ac:dyDescent="0.2">
      <c r="B51" s="300">
        <v>1904004</v>
      </c>
      <c r="C51" s="237"/>
      <c r="D51" s="181"/>
      <c r="E51" s="181"/>
      <c r="F51" s="181"/>
      <c r="G51" s="182">
        <f>SUM(D51:F51)</f>
        <v>0</v>
      </c>
      <c r="H51" s="181"/>
      <c r="I51" s="181"/>
      <c r="J51" s="181"/>
      <c r="K51" s="181"/>
      <c r="L51" s="182">
        <f>SUM(H51:K51)</f>
        <v>0</v>
      </c>
      <c r="M51" s="181">
        <v>2910</v>
      </c>
      <c r="N51" s="181"/>
      <c r="O51" s="181"/>
      <c r="P51" s="181"/>
      <c r="Q51" s="182">
        <f>SUM(M51:P51)</f>
        <v>2910</v>
      </c>
      <c r="R51" s="189">
        <f>SUM(G51,L51,Q51)</f>
        <v>2910</v>
      </c>
      <c r="S51" s="190">
        <f>SUM(D51,H51)</f>
        <v>0</v>
      </c>
      <c r="T51" s="191">
        <f>SUM(E51,I51,M51)</f>
        <v>2910</v>
      </c>
      <c r="U51" s="191">
        <f>SUM(N51)</f>
        <v>0</v>
      </c>
      <c r="V51" s="191">
        <f>SUM(F51,J51,O51)</f>
        <v>0</v>
      </c>
      <c r="W51" s="191">
        <f>SUM(K51,P51)</f>
        <v>0</v>
      </c>
      <c r="X51" s="192">
        <f>SUM(S51:W51)</f>
        <v>2910</v>
      </c>
    </row>
    <row r="52" spans="2:24" ht="22.5" customHeight="1" x14ac:dyDescent="0.2">
      <c r="B52" s="300">
        <v>1002115</v>
      </c>
      <c r="C52" s="237"/>
      <c r="D52" s="214"/>
      <c r="E52" s="214"/>
      <c r="F52" s="214"/>
      <c r="G52" s="182">
        <f>SUM(D52:F52)</f>
        <v>0</v>
      </c>
      <c r="H52" s="214"/>
      <c r="I52" s="214"/>
      <c r="J52" s="214"/>
      <c r="K52" s="181"/>
      <c r="L52" s="182">
        <f>SUM(H52:K52)</f>
        <v>0</v>
      </c>
      <c r="M52" s="215"/>
      <c r="N52" s="181"/>
      <c r="O52" s="215"/>
      <c r="P52" s="215"/>
      <c r="Q52" s="182">
        <f>SUM(M52:P52)</f>
        <v>0</v>
      </c>
      <c r="R52" s="189">
        <f>SUM(G52,L52,Q52)</f>
        <v>0</v>
      </c>
      <c r="S52" s="190">
        <f>SUM(D52,H52)</f>
        <v>0</v>
      </c>
      <c r="T52" s="191">
        <f>SUM(E52,I52,M52)</f>
        <v>0</v>
      </c>
      <c r="U52" s="191">
        <f>SUM(N52)</f>
        <v>0</v>
      </c>
      <c r="V52" s="191">
        <f>SUM(F52,J52,O52)</f>
        <v>0</v>
      </c>
      <c r="W52" s="191">
        <f>SUM(K52,P52)</f>
        <v>0</v>
      </c>
      <c r="X52" s="192">
        <f>SUM(S52:W52)</f>
        <v>0</v>
      </c>
    </row>
    <row r="53" spans="2:24" ht="22.5" customHeight="1" x14ac:dyDescent="0.2">
      <c r="B53" s="486" t="s">
        <v>278</v>
      </c>
      <c r="C53" s="245"/>
      <c r="D53" s="182">
        <f t="shared" ref="D53:X53" si="14">SUM(D50:D52)</f>
        <v>0</v>
      </c>
      <c r="E53" s="182">
        <f t="shared" si="14"/>
        <v>0</v>
      </c>
      <c r="F53" s="182">
        <f t="shared" si="14"/>
        <v>0</v>
      </c>
      <c r="G53" s="182">
        <f t="shared" si="14"/>
        <v>0</v>
      </c>
      <c r="H53" s="182">
        <f t="shared" si="14"/>
        <v>0</v>
      </c>
      <c r="I53" s="182">
        <f t="shared" si="14"/>
        <v>0</v>
      </c>
      <c r="J53" s="182">
        <f t="shared" si="14"/>
        <v>0</v>
      </c>
      <c r="K53" s="182">
        <f t="shared" si="14"/>
        <v>0</v>
      </c>
      <c r="L53" s="182">
        <f t="shared" si="14"/>
        <v>0</v>
      </c>
      <c r="M53" s="182">
        <f t="shared" si="14"/>
        <v>2910</v>
      </c>
      <c r="N53" s="182">
        <f t="shared" si="14"/>
        <v>0</v>
      </c>
      <c r="O53" s="182">
        <f t="shared" si="14"/>
        <v>0</v>
      </c>
      <c r="P53" s="182">
        <f t="shared" si="14"/>
        <v>0</v>
      </c>
      <c r="Q53" s="182">
        <f t="shared" si="14"/>
        <v>2910</v>
      </c>
      <c r="R53" s="189">
        <f t="shared" si="14"/>
        <v>2910</v>
      </c>
      <c r="S53" s="198">
        <f t="shared" si="14"/>
        <v>0</v>
      </c>
      <c r="T53" s="182">
        <f t="shared" si="14"/>
        <v>2910</v>
      </c>
      <c r="U53" s="182">
        <f t="shared" si="14"/>
        <v>0</v>
      </c>
      <c r="V53" s="182">
        <f t="shared" si="14"/>
        <v>0</v>
      </c>
      <c r="W53" s="182">
        <f t="shared" si="14"/>
        <v>0</v>
      </c>
      <c r="X53" s="189">
        <f t="shared" si="14"/>
        <v>2910</v>
      </c>
    </row>
    <row r="54" spans="2:24" ht="23.25" customHeight="1" thickBot="1" x14ac:dyDescent="0.25">
      <c r="B54" s="487"/>
      <c r="C54" s="246"/>
      <c r="D54" s="488">
        <f>SUM(G53)</f>
        <v>0</v>
      </c>
      <c r="E54" s="488"/>
      <c r="F54" s="488"/>
      <c r="G54" s="488"/>
      <c r="H54" s="488">
        <f>SUM(L53,Q53)</f>
        <v>2910</v>
      </c>
      <c r="I54" s="488"/>
      <c r="J54" s="488"/>
      <c r="K54" s="488"/>
      <c r="L54" s="488"/>
      <c r="M54" s="488"/>
      <c r="N54" s="488"/>
      <c r="O54" s="488"/>
      <c r="P54" s="488"/>
      <c r="Q54" s="488"/>
      <c r="R54" s="199">
        <f>SUM(D54:Q54)</f>
        <v>2910</v>
      </c>
      <c r="S54" s="216"/>
      <c r="T54" s="217"/>
      <c r="U54" s="217"/>
      <c r="V54" s="217"/>
      <c r="W54" s="217"/>
      <c r="X54" s="199"/>
    </row>
    <row r="55" spans="2:24" ht="22.5" customHeight="1" thickBot="1" x14ac:dyDescent="0.25">
      <c r="B55" s="219"/>
      <c r="C55" s="219"/>
      <c r="S55" s="220"/>
      <c r="T55" s="220"/>
      <c r="U55" s="220"/>
      <c r="V55" s="220"/>
      <c r="W55" s="220"/>
      <c r="X55" s="220"/>
    </row>
    <row r="56" spans="2:24" ht="22.5" customHeight="1" x14ac:dyDescent="0.2">
      <c r="B56" s="610"/>
      <c r="C56" s="249"/>
      <c r="D56" s="612" t="s">
        <v>273</v>
      </c>
      <c r="E56" s="612"/>
      <c r="F56" s="606"/>
      <c r="G56" s="606"/>
      <c r="H56" s="613" t="s">
        <v>274</v>
      </c>
      <c r="I56" s="612"/>
      <c r="J56" s="612"/>
      <c r="K56" s="612"/>
      <c r="L56" s="612"/>
      <c r="M56" s="612"/>
      <c r="N56" s="612"/>
      <c r="O56" s="612"/>
      <c r="P56" s="612"/>
      <c r="Q56" s="612"/>
      <c r="R56" s="484" t="s">
        <v>4</v>
      </c>
      <c r="S56" s="598"/>
      <c r="T56" s="598"/>
      <c r="U56" s="598"/>
      <c r="V56" s="598"/>
      <c r="W56" s="598"/>
      <c r="X56" s="599"/>
    </row>
    <row r="57" spans="2:24" ht="22.5" customHeight="1" thickBot="1" x14ac:dyDescent="0.25">
      <c r="B57" s="611"/>
      <c r="C57" s="248"/>
      <c r="D57" s="472" t="s">
        <v>275</v>
      </c>
      <c r="E57" s="472"/>
      <c r="F57" s="473"/>
      <c r="G57" s="473"/>
      <c r="H57" s="474" t="s">
        <v>276</v>
      </c>
      <c r="I57" s="472"/>
      <c r="J57" s="472"/>
      <c r="K57" s="472"/>
      <c r="L57" s="472"/>
      <c r="M57" s="472" t="s">
        <v>277</v>
      </c>
      <c r="N57" s="472"/>
      <c r="O57" s="472"/>
      <c r="P57" s="472"/>
      <c r="Q57" s="472"/>
      <c r="R57" s="466"/>
      <c r="S57" s="600"/>
      <c r="T57" s="600"/>
      <c r="U57" s="600"/>
      <c r="V57" s="600"/>
      <c r="W57" s="600"/>
      <c r="X57" s="601"/>
    </row>
    <row r="58" spans="2:24" ht="22.5" customHeight="1" x14ac:dyDescent="0.2">
      <c r="B58" s="223" t="s">
        <v>282</v>
      </c>
      <c r="C58" s="250"/>
      <c r="D58" s="212" t="s">
        <v>9</v>
      </c>
      <c r="E58" s="212" t="s">
        <v>10</v>
      </c>
      <c r="F58" s="212" t="s">
        <v>12</v>
      </c>
      <c r="G58" s="221" t="s">
        <v>4</v>
      </c>
      <c r="H58" s="222" t="s">
        <v>9</v>
      </c>
      <c r="I58" s="212" t="s">
        <v>10</v>
      </c>
      <c r="J58" s="212" t="s">
        <v>12</v>
      </c>
      <c r="K58" s="212" t="s">
        <v>180</v>
      </c>
      <c r="L58" s="213" t="s">
        <v>4</v>
      </c>
      <c r="M58" s="212" t="s">
        <v>10</v>
      </c>
      <c r="N58" s="212" t="s">
        <v>11</v>
      </c>
      <c r="O58" s="212" t="s">
        <v>12</v>
      </c>
      <c r="P58" s="212" t="s">
        <v>180</v>
      </c>
      <c r="Q58" s="213" t="s">
        <v>4</v>
      </c>
      <c r="R58" s="485"/>
      <c r="S58" s="183" t="s">
        <v>9</v>
      </c>
      <c r="T58" s="184" t="s">
        <v>10</v>
      </c>
      <c r="U58" s="184" t="s">
        <v>11</v>
      </c>
      <c r="V58" s="184" t="s">
        <v>12</v>
      </c>
      <c r="W58" s="184" t="s">
        <v>180</v>
      </c>
      <c r="X58" s="185" t="s">
        <v>4</v>
      </c>
    </row>
    <row r="59" spans="2:24" ht="22.5" customHeight="1" x14ac:dyDescent="0.2">
      <c r="B59" s="478">
        <v>1903001</v>
      </c>
      <c r="C59" s="237"/>
      <c r="D59" s="214"/>
      <c r="E59" s="214"/>
      <c r="F59" s="214"/>
      <c r="G59" s="182">
        <f>SUM(D59:F59)</f>
        <v>0</v>
      </c>
      <c r="H59" s="214"/>
      <c r="I59" s="214"/>
      <c r="J59" s="214"/>
      <c r="K59" s="181"/>
      <c r="L59" s="182">
        <f>SUM(H59:K59)</f>
        <v>0</v>
      </c>
      <c r="M59" s="214"/>
      <c r="N59" s="181"/>
      <c r="O59" s="214"/>
      <c r="P59" s="214"/>
      <c r="Q59" s="182">
        <f>SUM(M59:P59)</f>
        <v>0</v>
      </c>
      <c r="R59" s="485"/>
      <c r="S59" s="190">
        <f>SUM(D59,H59)</f>
        <v>0</v>
      </c>
      <c r="T59" s="191">
        <f>SUM(E59,I59,M59)</f>
        <v>0</v>
      </c>
      <c r="U59" s="191">
        <f>SUM(N59)</f>
        <v>0</v>
      </c>
      <c r="V59" s="191">
        <f>SUM(F59,J59,O59)</f>
        <v>0</v>
      </c>
      <c r="W59" s="191">
        <f>SUM(K59,P59)</f>
        <v>0</v>
      </c>
      <c r="X59" s="192">
        <f>SUM(S59:W59)</f>
        <v>0</v>
      </c>
    </row>
    <row r="60" spans="2:24" ht="22.5" customHeight="1" x14ac:dyDescent="0.2">
      <c r="B60" s="478"/>
      <c r="C60" s="237"/>
      <c r="D60" s="214"/>
      <c r="E60" s="214"/>
      <c r="F60" s="214"/>
      <c r="G60" s="182">
        <f>SUM(D60:F60)</f>
        <v>0</v>
      </c>
      <c r="H60" s="214"/>
      <c r="I60" s="214"/>
      <c r="J60" s="214"/>
      <c r="K60" s="181"/>
      <c r="L60" s="182">
        <f>SUM(H60:K60)</f>
        <v>0</v>
      </c>
      <c r="M60" s="215"/>
      <c r="N60" s="181"/>
      <c r="O60" s="215"/>
      <c r="P60" s="215"/>
      <c r="Q60" s="182">
        <f>SUM(M60:P60)</f>
        <v>0</v>
      </c>
      <c r="R60" s="189">
        <f>SUM(G60,L60,Q60)</f>
        <v>0</v>
      </c>
      <c r="S60" s="190">
        <f>SUM(D60,H60)</f>
        <v>0</v>
      </c>
      <c r="T60" s="191">
        <f>SUM(E60,I60,M60)</f>
        <v>0</v>
      </c>
      <c r="U60" s="191">
        <f>SUM(N60)</f>
        <v>0</v>
      </c>
      <c r="V60" s="191">
        <f>SUM(F60,J60,O60)</f>
        <v>0</v>
      </c>
      <c r="W60" s="191">
        <f>SUM(K60,P60)</f>
        <v>0</v>
      </c>
      <c r="X60" s="192">
        <f>SUM(S60:W60)</f>
        <v>0</v>
      </c>
    </row>
    <row r="61" spans="2:24" ht="23.25" customHeight="1" thickBot="1" x14ac:dyDescent="0.25">
      <c r="B61" s="602"/>
      <c r="C61" s="251"/>
      <c r="D61" s="224">
        <f>SUM(D59:D60)</f>
        <v>0</v>
      </c>
      <c r="E61" s="224">
        <f t="shared" ref="E61:R61" si="15">SUM(E59:E60)</f>
        <v>0</v>
      </c>
      <c r="F61" s="224">
        <f t="shared" si="15"/>
        <v>0</v>
      </c>
      <c r="G61" s="224">
        <f t="shared" si="15"/>
        <v>0</v>
      </c>
      <c r="H61" s="224">
        <f t="shared" si="15"/>
        <v>0</v>
      </c>
      <c r="I61" s="224">
        <f t="shared" si="15"/>
        <v>0</v>
      </c>
      <c r="J61" s="224">
        <f t="shared" si="15"/>
        <v>0</v>
      </c>
      <c r="K61" s="224">
        <f t="shared" si="15"/>
        <v>0</v>
      </c>
      <c r="L61" s="224">
        <f t="shared" si="15"/>
        <v>0</v>
      </c>
      <c r="M61" s="224">
        <f t="shared" si="15"/>
        <v>0</v>
      </c>
      <c r="N61" s="224">
        <f t="shared" si="15"/>
        <v>0</v>
      </c>
      <c r="O61" s="224">
        <f t="shared" si="15"/>
        <v>0</v>
      </c>
      <c r="P61" s="224">
        <f t="shared" si="15"/>
        <v>0</v>
      </c>
      <c r="Q61" s="224">
        <f t="shared" si="15"/>
        <v>0</v>
      </c>
      <c r="R61" s="225">
        <f t="shared" si="15"/>
        <v>0</v>
      </c>
      <c r="S61" s="226">
        <f t="shared" ref="S61:X61" si="16">SUM(S59:S60)</f>
        <v>0</v>
      </c>
      <c r="T61" s="224">
        <f t="shared" si="16"/>
        <v>0</v>
      </c>
      <c r="U61" s="224">
        <f t="shared" si="16"/>
        <v>0</v>
      </c>
      <c r="V61" s="224">
        <f t="shared" si="16"/>
        <v>0</v>
      </c>
      <c r="W61" s="224">
        <f t="shared" si="16"/>
        <v>0</v>
      </c>
      <c r="X61" s="225">
        <f t="shared" si="16"/>
        <v>0</v>
      </c>
    </row>
    <row r="62" spans="2:24" ht="22.5" customHeight="1" x14ac:dyDescent="0.2">
      <c r="B62" s="303">
        <v>1904004</v>
      </c>
      <c r="C62" s="239"/>
      <c r="D62" s="227"/>
      <c r="E62" s="227"/>
      <c r="F62" s="227"/>
      <c r="G62" s="228">
        <f>SUM(D62:F62)</f>
        <v>0</v>
      </c>
      <c r="H62" s="227"/>
      <c r="I62" s="227"/>
      <c r="J62" s="227"/>
      <c r="K62" s="227"/>
      <c r="L62" s="228">
        <f>SUM(H62:K62)</f>
        <v>0</v>
      </c>
      <c r="M62" s="227"/>
      <c r="N62" s="227"/>
      <c r="O62" s="227"/>
      <c r="P62" s="227"/>
      <c r="Q62" s="228">
        <f>SUM(M62:P62)</f>
        <v>0</v>
      </c>
      <c r="R62" s="229">
        <f>SUM(G62,L62,Q62)</f>
        <v>0</v>
      </c>
      <c r="S62" s="230">
        <f>SUM(D62,H62)</f>
        <v>0</v>
      </c>
      <c r="T62" s="231">
        <f>SUM(E62,I62,M62)</f>
        <v>0</v>
      </c>
      <c r="U62" s="231">
        <f>SUM(N62)</f>
        <v>0</v>
      </c>
      <c r="V62" s="231">
        <f>SUM(F62,J62,O62)</f>
        <v>0</v>
      </c>
      <c r="W62" s="231">
        <f>SUM(K62,P62)</f>
        <v>0</v>
      </c>
      <c r="X62" s="232">
        <f>SUM(S62:W62)</f>
        <v>0</v>
      </c>
    </row>
    <row r="63" spans="2:24" ht="22.5" customHeight="1" x14ac:dyDescent="0.2">
      <c r="B63" s="300">
        <v>1002115</v>
      </c>
      <c r="C63" s="237"/>
      <c r="D63" s="214"/>
      <c r="E63" s="214"/>
      <c r="F63" s="214"/>
      <c r="G63" s="182">
        <f>SUM(D63:F63)</f>
        <v>0</v>
      </c>
      <c r="H63" s="214"/>
      <c r="I63" s="214"/>
      <c r="J63" s="214"/>
      <c r="K63" s="181"/>
      <c r="L63" s="182">
        <f>SUM(H63:K63)</f>
        <v>0</v>
      </c>
      <c r="M63" s="215"/>
      <c r="N63" s="181"/>
      <c r="O63" s="215"/>
      <c r="P63" s="215"/>
      <c r="Q63" s="182">
        <f>SUM(M63:P63)</f>
        <v>0</v>
      </c>
      <c r="R63" s="189">
        <f>SUM(G63,L63,Q63)</f>
        <v>0</v>
      </c>
      <c r="S63" s="190">
        <f>SUM(D63,H63)</f>
        <v>0</v>
      </c>
      <c r="T63" s="191">
        <f>SUM(E63,I63,M63)</f>
        <v>0</v>
      </c>
      <c r="U63" s="191">
        <f>SUM(N63)</f>
        <v>0</v>
      </c>
      <c r="V63" s="191">
        <f>SUM(F63,J63,O63)</f>
        <v>0</v>
      </c>
      <c r="W63" s="191">
        <f>SUM(K63,P63)</f>
        <v>0</v>
      </c>
      <c r="X63" s="192">
        <f>SUM(S63:W63)</f>
        <v>0</v>
      </c>
    </row>
    <row r="64" spans="2:24" ht="22.5" customHeight="1" x14ac:dyDescent="0.2">
      <c r="B64" s="486" t="s">
        <v>278</v>
      </c>
      <c r="C64" s="245"/>
      <c r="D64" s="182">
        <f t="shared" ref="D64:X64" si="17">SUM(D61:D63)</f>
        <v>0</v>
      </c>
      <c r="E64" s="182">
        <f t="shared" si="17"/>
        <v>0</v>
      </c>
      <c r="F64" s="182">
        <f t="shared" si="17"/>
        <v>0</v>
      </c>
      <c r="G64" s="182">
        <f t="shared" si="17"/>
        <v>0</v>
      </c>
      <c r="H64" s="182">
        <f t="shared" si="17"/>
        <v>0</v>
      </c>
      <c r="I64" s="182">
        <f t="shared" si="17"/>
        <v>0</v>
      </c>
      <c r="J64" s="182">
        <f t="shared" si="17"/>
        <v>0</v>
      </c>
      <c r="K64" s="182">
        <f t="shared" si="17"/>
        <v>0</v>
      </c>
      <c r="L64" s="182">
        <f t="shared" si="17"/>
        <v>0</v>
      </c>
      <c r="M64" s="182">
        <f t="shared" si="17"/>
        <v>0</v>
      </c>
      <c r="N64" s="182">
        <f t="shared" si="17"/>
        <v>0</v>
      </c>
      <c r="O64" s="182">
        <f t="shared" si="17"/>
        <v>0</v>
      </c>
      <c r="P64" s="182">
        <f t="shared" si="17"/>
        <v>0</v>
      </c>
      <c r="Q64" s="182">
        <f t="shared" si="17"/>
        <v>0</v>
      </c>
      <c r="R64" s="189">
        <f t="shared" si="17"/>
        <v>0</v>
      </c>
      <c r="S64" s="198">
        <f t="shared" si="17"/>
        <v>0</v>
      </c>
      <c r="T64" s="182">
        <f t="shared" si="17"/>
        <v>0</v>
      </c>
      <c r="U64" s="182">
        <f t="shared" si="17"/>
        <v>0</v>
      </c>
      <c r="V64" s="182">
        <f t="shared" si="17"/>
        <v>0</v>
      </c>
      <c r="W64" s="182">
        <f t="shared" si="17"/>
        <v>0</v>
      </c>
      <c r="X64" s="189">
        <f t="shared" si="17"/>
        <v>0</v>
      </c>
    </row>
    <row r="65" spans="2:24" ht="23.25" thickBot="1" x14ac:dyDescent="0.25">
      <c r="B65" s="487"/>
      <c r="C65" s="246"/>
      <c r="D65" s="488">
        <f>SUM(G64)</f>
        <v>0</v>
      </c>
      <c r="E65" s="488"/>
      <c r="F65" s="488"/>
      <c r="G65" s="488"/>
      <c r="H65" s="488">
        <f>SUM(L64,Q64)</f>
        <v>0</v>
      </c>
      <c r="I65" s="488"/>
      <c r="J65" s="488"/>
      <c r="K65" s="488"/>
      <c r="L65" s="488"/>
      <c r="M65" s="488"/>
      <c r="N65" s="488"/>
      <c r="O65" s="488"/>
      <c r="P65" s="488"/>
      <c r="Q65" s="488"/>
      <c r="R65" s="199">
        <f>SUM(D65:Q65)</f>
        <v>0</v>
      </c>
      <c r="S65" s="216"/>
      <c r="T65" s="217"/>
      <c r="U65" s="217"/>
      <c r="V65" s="217"/>
      <c r="W65" s="217"/>
      <c r="X65" s="199"/>
    </row>
    <row r="66" spans="2:24" ht="6.75" customHeight="1" thickBot="1" x14ac:dyDescent="0.25"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</row>
    <row r="67" spans="2:24" ht="18" customHeight="1" x14ac:dyDescent="0.2">
      <c r="B67" s="603" t="s">
        <v>69</v>
      </c>
      <c r="C67" s="252"/>
      <c r="D67" s="606" t="s">
        <v>273</v>
      </c>
      <c r="E67" s="607"/>
      <c r="F67" s="607"/>
      <c r="G67" s="607"/>
      <c r="H67" s="608" t="s">
        <v>274</v>
      </c>
      <c r="I67" s="607"/>
      <c r="J67" s="607"/>
      <c r="K67" s="607"/>
      <c r="L67" s="607"/>
      <c r="M67" s="607"/>
      <c r="N67" s="607"/>
      <c r="O67" s="607"/>
      <c r="P67" s="607"/>
      <c r="Q67" s="609"/>
      <c r="R67" s="464" t="s">
        <v>4</v>
      </c>
      <c r="S67" s="598"/>
      <c r="T67" s="598"/>
      <c r="U67" s="598"/>
      <c r="V67" s="598"/>
      <c r="W67" s="598"/>
      <c r="X67" s="599"/>
    </row>
    <row r="68" spans="2:24" ht="18" customHeight="1" thickBot="1" x14ac:dyDescent="0.25">
      <c r="B68" s="604"/>
      <c r="C68" s="253"/>
      <c r="D68" s="472" t="s">
        <v>275</v>
      </c>
      <c r="E68" s="472"/>
      <c r="F68" s="473"/>
      <c r="G68" s="473"/>
      <c r="H68" s="474" t="s">
        <v>276</v>
      </c>
      <c r="I68" s="472"/>
      <c r="J68" s="472"/>
      <c r="K68" s="472"/>
      <c r="L68" s="472"/>
      <c r="M68" s="472" t="s">
        <v>277</v>
      </c>
      <c r="N68" s="472"/>
      <c r="O68" s="472"/>
      <c r="P68" s="472"/>
      <c r="Q68" s="472"/>
      <c r="R68" s="465"/>
      <c r="S68" s="600"/>
      <c r="T68" s="600"/>
      <c r="U68" s="600"/>
      <c r="V68" s="600"/>
      <c r="W68" s="600"/>
      <c r="X68" s="601"/>
    </row>
    <row r="69" spans="2:24" ht="18" customHeight="1" x14ac:dyDescent="0.2">
      <c r="B69" s="605"/>
      <c r="C69" s="254"/>
      <c r="D69" s="212" t="s">
        <v>9</v>
      </c>
      <c r="E69" s="212" t="s">
        <v>10</v>
      </c>
      <c r="F69" s="212" t="s">
        <v>12</v>
      </c>
      <c r="G69" s="221" t="s">
        <v>4</v>
      </c>
      <c r="H69" s="222" t="s">
        <v>9</v>
      </c>
      <c r="I69" s="212" t="s">
        <v>10</v>
      </c>
      <c r="J69" s="212" t="s">
        <v>12</v>
      </c>
      <c r="K69" s="212" t="s">
        <v>180</v>
      </c>
      <c r="L69" s="213" t="s">
        <v>4</v>
      </c>
      <c r="M69" s="212" t="s">
        <v>10</v>
      </c>
      <c r="N69" s="212" t="s">
        <v>11</v>
      </c>
      <c r="O69" s="212" t="s">
        <v>12</v>
      </c>
      <c r="P69" s="212" t="s">
        <v>180</v>
      </c>
      <c r="Q69" s="213" t="s">
        <v>4</v>
      </c>
      <c r="R69" s="466"/>
      <c r="S69" s="183" t="s">
        <v>9</v>
      </c>
      <c r="T69" s="184" t="s">
        <v>10</v>
      </c>
      <c r="U69" s="184" t="s">
        <v>11</v>
      </c>
      <c r="V69" s="184" t="s">
        <v>12</v>
      </c>
      <c r="W69" s="184" t="s">
        <v>180</v>
      </c>
      <c r="X69" s="185" t="s">
        <v>4</v>
      </c>
    </row>
    <row r="70" spans="2:24" ht="18" customHeight="1" x14ac:dyDescent="0.2">
      <c r="B70" s="478">
        <v>1903001</v>
      </c>
      <c r="C70" s="237"/>
      <c r="D70" s="214">
        <f t="shared" ref="D70:F71" si="18">SUM(D59,D48,D37,D26,D15,D4)</f>
        <v>482729</v>
      </c>
      <c r="E70" s="214">
        <f t="shared" si="18"/>
        <v>170000</v>
      </c>
      <c r="F70" s="214">
        <f t="shared" si="18"/>
        <v>100000</v>
      </c>
      <c r="G70" s="182">
        <f>SUM(D70:F70)</f>
        <v>752729</v>
      </c>
      <c r="H70" s="214">
        <f t="shared" ref="H70:K71" si="19">SUM(H59,H48,H37,H26,H15,H4)</f>
        <v>48090</v>
      </c>
      <c r="I70" s="214">
        <f t="shared" si="19"/>
        <v>2000</v>
      </c>
      <c r="J70" s="214">
        <f t="shared" si="19"/>
        <v>183409</v>
      </c>
      <c r="K70" s="214">
        <f t="shared" si="19"/>
        <v>13588</v>
      </c>
      <c r="L70" s="182">
        <f>SUM(H70:K70)</f>
        <v>247087</v>
      </c>
      <c r="M70" s="214">
        <f t="shared" ref="M70:P71" si="20">SUM(M59,M48,M37,M26,M15,M4)</f>
        <v>45306</v>
      </c>
      <c r="N70" s="214">
        <f t="shared" si="20"/>
        <v>2200</v>
      </c>
      <c r="O70" s="214">
        <f t="shared" si="20"/>
        <v>2600</v>
      </c>
      <c r="P70" s="214">
        <f t="shared" si="20"/>
        <v>18000</v>
      </c>
      <c r="Q70" s="182">
        <f>SUM(M70:P70)</f>
        <v>68106</v>
      </c>
      <c r="R70" s="189">
        <f>SUM(G70,L70,Q70)</f>
        <v>1067922</v>
      </c>
      <c r="S70" s="190">
        <f>SUM(D70,H70)</f>
        <v>530819</v>
      </c>
      <c r="T70" s="191">
        <f>SUM(E70,I70,M70)</f>
        <v>217306</v>
      </c>
      <c r="U70" s="191">
        <f>SUM(N70)</f>
        <v>2200</v>
      </c>
      <c r="V70" s="191">
        <f>SUM(F70,J70,O70)</f>
        <v>286009</v>
      </c>
      <c r="W70" s="191">
        <f>SUM(K70,P70)</f>
        <v>31588</v>
      </c>
      <c r="X70" s="192">
        <f>SUM(S70:W70)</f>
        <v>1067922</v>
      </c>
    </row>
    <row r="71" spans="2:24" ht="18" customHeight="1" x14ac:dyDescent="0.2">
      <c r="B71" s="478"/>
      <c r="C71" s="237"/>
      <c r="D71" s="214">
        <f t="shared" si="18"/>
        <v>96276</v>
      </c>
      <c r="E71" s="214">
        <f t="shared" si="18"/>
        <v>37945</v>
      </c>
      <c r="F71" s="214">
        <f t="shared" si="18"/>
        <v>18528</v>
      </c>
      <c r="G71" s="182">
        <f>SUM(D71:F71)</f>
        <v>152749</v>
      </c>
      <c r="H71" s="214">
        <f t="shared" si="19"/>
        <v>0</v>
      </c>
      <c r="I71" s="214">
        <f t="shared" si="19"/>
        <v>0</v>
      </c>
      <c r="J71" s="214">
        <f t="shared" si="19"/>
        <v>0</v>
      </c>
      <c r="K71" s="214">
        <f t="shared" si="19"/>
        <v>2000</v>
      </c>
      <c r="L71" s="182">
        <f>SUM(H71:K71)</f>
        <v>2000</v>
      </c>
      <c r="M71" s="214">
        <f t="shared" si="20"/>
        <v>3755</v>
      </c>
      <c r="N71" s="214">
        <f t="shared" si="20"/>
        <v>1800</v>
      </c>
      <c r="O71" s="214">
        <f t="shared" si="20"/>
        <v>0</v>
      </c>
      <c r="P71" s="214">
        <f t="shared" si="20"/>
        <v>0</v>
      </c>
      <c r="Q71" s="182">
        <f>SUM(M71:P71)</f>
        <v>5555</v>
      </c>
      <c r="R71" s="189">
        <f>SUM(G71,L71,Q71)</f>
        <v>160304</v>
      </c>
      <c r="S71" s="190">
        <f>SUM(D71,H71)</f>
        <v>96276</v>
      </c>
      <c r="T71" s="191">
        <f>SUM(E71,I71,M71)</f>
        <v>41700</v>
      </c>
      <c r="U71" s="191">
        <f>SUM(N71)</f>
        <v>1800</v>
      </c>
      <c r="V71" s="191">
        <f>SUM(F71,J71,O71)</f>
        <v>18528</v>
      </c>
      <c r="W71" s="191">
        <f>SUM(K71,P71)</f>
        <v>2000</v>
      </c>
      <c r="X71" s="192">
        <f>SUM(S71:W71)</f>
        <v>160304</v>
      </c>
    </row>
    <row r="72" spans="2:24" ht="18" customHeight="1" x14ac:dyDescent="0.2">
      <c r="B72" s="478"/>
      <c r="C72" s="237"/>
      <c r="D72" s="195">
        <f>SUM(D70:D71)</f>
        <v>579005</v>
      </c>
      <c r="E72" s="195">
        <f t="shared" ref="E72:R72" si="21">SUM(E70:E71)</f>
        <v>207945</v>
      </c>
      <c r="F72" s="195">
        <f t="shared" si="21"/>
        <v>118528</v>
      </c>
      <c r="G72" s="195">
        <f t="shared" si="21"/>
        <v>905478</v>
      </c>
      <c r="H72" s="195">
        <f t="shared" si="21"/>
        <v>48090</v>
      </c>
      <c r="I72" s="195">
        <f t="shared" si="21"/>
        <v>2000</v>
      </c>
      <c r="J72" s="195">
        <f t="shared" si="21"/>
        <v>183409</v>
      </c>
      <c r="K72" s="195">
        <f>SUM(K70:K71)</f>
        <v>15588</v>
      </c>
      <c r="L72" s="195">
        <f t="shared" si="21"/>
        <v>249087</v>
      </c>
      <c r="M72" s="195">
        <f t="shared" si="21"/>
        <v>49061</v>
      </c>
      <c r="N72" s="195">
        <f t="shared" si="21"/>
        <v>4000</v>
      </c>
      <c r="O72" s="195">
        <f>SUM(O70:O71)</f>
        <v>2600</v>
      </c>
      <c r="P72" s="195">
        <f>SUM(P70:P71)</f>
        <v>18000</v>
      </c>
      <c r="Q72" s="195">
        <f t="shared" si="21"/>
        <v>73661</v>
      </c>
      <c r="R72" s="196">
        <f t="shared" si="21"/>
        <v>1228226</v>
      </c>
      <c r="S72" s="197">
        <f t="shared" ref="S72:X72" si="22">SUM(S70:S71)</f>
        <v>627095</v>
      </c>
      <c r="T72" s="195">
        <f t="shared" si="22"/>
        <v>259006</v>
      </c>
      <c r="U72" s="195">
        <f t="shared" si="22"/>
        <v>4000</v>
      </c>
      <c r="V72" s="195">
        <f t="shared" si="22"/>
        <v>304537</v>
      </c>
      <c r="W72" s="195">
        <f t="shared" si="22"/>
        <v>33588</v>
      </c>
      <c r="X72" s="196">
        <f t="shared" si="22"/>
        <v>1228226</v>
      </c>
    </row>
    <row r="73" spans="2:24" ht="18" customHeight="1" x14ac:dyDescent="0.2">
      <c r="B73" s="300">
        <v>1904004</v>
      </c>
      <c r="C73" s="237"/>
      <c r="D73" s="214">
        <f t="shared" ref="D73:F74" si="23">SUM(D62,D51,D40,D29,D18,D7)</f>
        <v>184403</v>
      </c>
      <c r="E73" s="214">
        <f t="shared" si="23"/>
        <v>75770</v>
      </c>
      <c r="F73" s="214">
        <f t="shared" si="23"/>
        <v>36592</v>
      </c>
      <c r="G73" s="182">
        <f>SUM(D73:F73)</f>
        <v>296765</v>
      </c>
      <c r="H73" s="214">
        <f t="shared" ref="H73:K74" si="24">SUM(H62,H51,H40,H29,H18,H7)</f>
        <v>0</v>
      </c>
      <c r="I73" s="214">
        <f t="shared" si="24"/>
        <v>0</v>
      </c>
      <c r="J73" s="214">
        <f t="shared" si="24"/>
        <v>0</v>
      </c>
      <c r="K73" s="214">
        <f t="shared" si="24"/>
        <v>0</v>
      </c>
      <c r="L73" s="182">
        <f>SUM(H73:K73)</f>
        <v>0</v>
      </c>
      <c r="M73" s="214">
        <f t="shared" ref="M73:P74" si="25">SUM(M62,M51,M40,M29,M18,M7)</f>
        <v>2910</v>
      </c>
      <c r="N73" s="214">
        <f t="shared" si="25"/>
        <v>2200</v>
      </c>
      <c r="O73" s="214">
        <f t="shared" si="25"/>
        <v>2600</v>
      </c>
      <c r="P73" s="214">
        <f t="shared" si="25"/>
        <v>0</v>
      </c>
      <c r="Q73" s="182">
        <f>SUM(M73:P73)</f>
        <v>7710</v>
      </c>
      <c r="R73" s="189">
        <f>SUM(G73,L73,Q73)</f>
        <v>304475</v>
      </c>
      <c r="S73" s="190">
        <f>SUM(D73,H73)</f>
        <v>184403</v>
      </c>
      <c r="T73" s="191">
        <f>SUM(E73,I73,M73)</f>
        <v>78680</v>
      </c>
      <c r="U73" s="191">
        <f>SUM(N73)</f>
        <v>2200</v>
      </c>
      <c r="V73" s="191">
        <f>SUM(F73,J73,O73)</f>
        <v>39192</v>
      </c>
      <c r="W73" s="191">
        <f>SUM(K73,P73)</f>
        <v>0</v>
      </c>
      <c r="X73" s="192">
        <f>SUM(S73:W73)</f>
        <v>304475</v>
      </c>
    </row>
    <row r="74" spans="2:24" ht="18" customHeight="1" x14ac:dyDescent="0.2">
      <c r="B74" s="300">
        <v>1002115</v>
      </c>
      <c r="C74" s="237"/>
      <c r="D74" s="214">
        <f t="shared" si="23"/>
        <v>0</v>
      </c>
      <c r="E74" s="214">
        <f t="shared" si="23"/>
        <v>0</v>
      </c>
      <c r="F74" s="214">
        <f t="shared" si="23"/>
        <v>0</v>
      </c>
      <c r="G74" s="182">
        <f>SUM(D74:F74)</f>
        <v>0</v>
      </c>
      <c r="H74" s="214">
        <f t="shared" si="24"/>
        <v>0</v>
      </c>
      <c r="I74" s="214">
        <f t="shared" si="24"/>
        <v>0</v>
      </c>
      <c r="J74" s="214">
        <f t="shared" si="24"/>
        <v>0</v>
      </c>
      <c r="K74" s="214">
        <f t="shared" si="24"/>
        <v>0</v>
      </c>
      <c r="L74" s="182">
        <f>SUM(H74:K74)</f>
        <v>0</v>
      </c>
      <c r="M74" s="214">
        <f t="shared" si="25"/>
        <v>939</v>
      </c>
      <c r="N74" s="214">
        <f t="shared" si="25"/>
        <v>0</v>
      </c>
      <c r="O74" s="214">
        <f t="shared" si="25"/>
        <v>0</v>
      </c>
      <c r="P74" s="214">
        <f t="shared" si="25"/>
        <v>0</v>
      </c>
      <c r="Q74" s="182">
        <f>SUM(M74:P74)</f>
        <v>939</v>
      </c>
      <c r="R74" s="189">
        <f>SUM(G74,L74,Q74)</f>
        <v>939</v>
      </c>
      <c r="S74" s="190">
        <f>SUM(D74,H74)</f>
        <v>0</v>
      </c>
      <c r="T74" s="191">
        <f>SUM(E74,I74,M74)</f>
        <v>939</v>
      </c>
      <c r="U74" s="191">
        <f>SUM(N74)</f>
        <v>0</v>
      </c>
      <c r="V74" s="191">
        <f>SUM(F74,J74,O74)</f>
        <v>0</v>
      </c>
      <c r="W74" s="191">
        <f>SUM(K74,P74)</f>
        <v>0</v>
      </c>
      <c r="X74" s="192">
        <f>SUM(S74:W74)</f>
        <v>939</v>
      </c>
    </row>
    <row r="75" spans="2:24" ht="18" customHeight="1" thickBot="1" x14ac:dyDescent="0.25">
      <c r="B75" s="301"/>
      <c r="C75" s="246"/>
      <c r="D75" s="217">
        <f>SUM(D72:D74)</f>
        <v>763408</v>
      </c>
      <c r="E75" s="217">
        <f t="shared" ref="E75:R75" si="26">SUM(E72:E74)</f>
        <v>283715</v>
      </c>
      <c r="F75" s="217">
        <f t="shared" si="26"/>
        <v>155120</v>
      </c>
      <c r="G75" s="217">
        <f t="shared" si="26"/>
        <v>1202243</v>
      </c>
      <c r="H75" s="217">
        <f t="shared" si="26"/>
        <v>48090</v>
      </c>
      <c r="I75" s="217">
        <f t="shared" si="26"/>
        <v>2000</v>
      </c>
      <c r="J75" s="217">
        <f t="shared" si="26"/>
        <v>183409</v>
      </c>
      <c r="K75" s="217">
        <f t="shared" si="26"/>
        <v>15588</v>
      </c>
      <c r="L75" s="217">
        <f t="shared" si="26"/>
        <v>249087</v>
      </c>
      <c r="M75" s="217">
        <f t="shared" si="26"/>
        <v>52910</v>
      </c>
      <c r="N75" s="217">
        <f t="shared" si="26"/>
        <v>6200</v>
      </c>
      <c r="O75" s="217">
        <f t="shared" si="26"/>
        <v>5200</v>
      </c>
      <c r="P75" s="217">
        <f t="shared" si="26"/>
        <v>18000</v>
      </c>
      <c r="Q75" s="217">
        <f t="shared" si="26"/>
        <v>82310</v>
      </c>
      <c r="R75" s="199">
        <f t="shared" si="26"/>
        <v>1533640</v>
      </c>
      <c r="S75" s="198">
        <f t="shared" ref="S75:X75" si="27">SUM(S72:S74)</f>
        <v>811498</v>
      </c>
      <c r="T75" s="182">
        <f t="shared" si="27"/>
        <v>338625</v>
      </c>
      <c r="U75" s="182">
        <f t="shared" si="27"/>
        <v>6200</v>
      </c>
      <c r="V75" s="182">
        <f t="shared" si="27"/>
        <v>343729</v>
      </c>
      <c r="W75" s="182">
        <f t="shared" si="27"/>
        <v>33588</v>
      </c>
      <c r="X75" s="189">
        <f t="shared" si="27"/>
        <v>1533640</v>
      </c>
    </row>
    <row r="76" spans="2:24" ht="9" customHeight="1" thickBot="1" x14ac:dyDescent="0.25">
      <c r="B76" s="458"/>
      <c r="C76" s="459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60"/>
      <c r="S76" s="179"/>
      <c r="T76" s="179"/>
      <c r="U76" s="179"/>
      <c r="V76" s="179"/>
      <c r="W76" s="179"/>
      <c r="X76" s="179"/>
    </row>
    <row r="77" spans="2:24" ht="18" customHeight="1" x14ac:dyDescent="0.2">
      <c r="B77" s="544"/>
      <c r="C77" s="545"/>
      <c r="D77" s="545"/>
      <c r="E77" s="545"/>
      <c r="F77" s="546"/>
      <c r="G77" s="595" t="s">
        <v>9</v>
      </c>
      <c r="H77" s="595"/>
      <c r="I77" s="595" t="s">
        <v>10</v>
      </c>
      <c r="J77" s="595"/>
      <c r="K77" s="595" t="s">
        <v>11</v>
      </c>
      <c r="L77" s="595"/>
      <c r="M77" s="595" t="s">
        <v>12</v>
      </c>
      <c r="N77" s="595"/>
      <c r="O77" s="595" t="s">
        <v>180</v>
      </c>
      <c r="P77" s="595"/>
      <c r="Q77" s="596" t="s">
        <v>4</v>
      </c>
      <c r="R77" s="597"/>
      <c r="S77" s="183" t="s">
        <v>9</v>
      </c>
      <c r="T77" s="184" t="s">
        <v>10</v>
      </c>
      <c r="U77" s="184" t="s">
        <v>11</v>
      </c>
      <c r="V77" s="184" t="s">
        <v>12</v>
      </c>
      <c r="W77" s="184" t="s">
        <v>180</v>
      </c>
      <c r="X77" s="185" t="s">
        <v>4</v>
      </c>
    </row>
    <row r="78" spans="2:24" ht="18" customHeight="1" x14ac:dyDescent="0.2">
      <c r="B78" s="524">
        <v>1903001</v>
      </c>
      <c r="C78" s="525"/>
      <c r="D78" s="525"/>
      <c r="E78" s="525"/>
      <c r="F78" s="526"/>
      <c r="G78" s="588">
        <f>SUM(D70,H70)</f>
        <v>530819</v>
      </c>
      <c r="H78" s="588"/>
      <c r="I78" s="589">
        <f>SUM(E70,I70,M70)</f>
        <v>217306</v>
      </c>
      <c r="J78" s="590"/>
      <c r="K78" s="588">
        <f>SUM(N70)</f>
        <v>2200</v>
      </c>
      <c r="L78" s="588"/>
      <c r="M78" s="588">
        <f>SUM(F70,J70,O70)</f>
        <v>286009</v>
      </c>
      <c r="N78" s="588"/>
      <c r="O78" s="588">
        <f>SUM(K70,P70)</f>
        <v>31588</v>
      </c>
      <c r="P78" s="588"/>
      <c r="Q78" s="593">
        <f>SUM(G78:O78)</f>
        <v>1067922</v>
      </c>
      <c r="R78" s="594"/>
      <c r="S78" s="190">
        <f t="shared" ref="S78:W79" si="28">SUM(S4,S15,S37,S48,S59)</f>
        <v>530819</v>
      </c>
      <c r="T78" s="233">
        <f t="shared" si="28"/>
        <v>217306</v>
      </c>
      <c r="U78" s="233">
        <f t="shared" si="28"/>
        <v>2200</v>
      </c>
      <c r="V78" s="233">
        <f t="shared" si="28"/>
        <v>286009</v>
      </c>
      <c r="W78" s="233">
        <f t="shared" si="28"/>
        <v>31588</v>
      </c>
      <c r="X78" s="192">
        <f>SUM(S78:W78)</f>
        <v>1067922</v>
      </c>
    </row>
    <row r="79" spans="2:24" ht="18" customHeight="1" x14ac:dyDescent="0.2">
      <c r="B79" s="527"/>
      <c r="C79" s="528"/>
      <c r="D79" s="528"/>
      <c r="E79" s="528"/>
      <c r="F79" s="529"/>
      <c r="G79" s="588">
        <f>SUM(D71,H71)</f>
        <v>96276</v>
      </c>
      <c r="H79" s="588"/>
      <c r="I79" s="589">
        <f>SUM(E71,I71,M71)</f>
        <v>41700</v>
      </c>
      <c r="J79" s="590"/>
      <c r="K79" s="588">
        <f>SUM(N71)</f>
        <v>1800</v>
      </c>
      <c r="L79" s="588"/>
      <c r="M79" s="588">
        <f>SUM(F71,J71,O71)</f>
        <v>18528</v>
      </c>
      <c r="N79" s="588"/>
      <c r="O79" s="588">
        <f>SUM(K71,P71)</f>
        <v>2000</v>
      </c>
      <c r="P79" s="588"/>
      <c r="Q79" s="593">
        <f>SUM(G79:O79)</f>
        <v>160304</v>
      </c>
      <c r="R79" s="594"/>
      <c r="S79" s="190">
        <f t="shared" si="28"/>
        <v>96276</v>
      </c>
      <c r="T79" s="233">
        <f t="shared" si="28"/>
        <v>41700</v>
      </c>
      <c r="U79" s="233">
        <f t="shared" si="28"/>
        <v>1800</v>
      </c>
      <c r="V79" s="233">
        <f t="shared" si="28"/>
        <v>18528</v>
      </c>
      <c r="W79" s="233">
        <f t="shared" si="28"/>
        <v>2000</v>
      </c>
      <c r="X79" s="192">
        <f>SUM(S79:W79)</f>
        <v>160304</v>
      </c>
    </row>
    <row r="80" spans="2:24" ht="18" customHeight="1" x14ac:dyDescent="0.2">
      <c r="B80" s="530"/>
      <c r="C80" s="531"/>
      <c r="D80" s="531"/>
      <c r="E80" s="531"/>
      <c r="F80" s="532"/>
      <c r="G80" s="447">
        <f t="shared" ref="G80:Q80" si="29">SUM(G78:G79)</f>
        <v>627095</v>
      </c>
      <c r="H80" s="448"/>
      <c r="I80" s="447">
        <f t="shared" si="29"/>
        <v>259006</v>
      </c>
      <c r="J80" s="448"/>
      <c r="K80" s="447">
        <f t="shared" si="29"/>
        <v>4000</v>
      </c>
      <c r="L80" s="448"/>
      <c r="M80" s="447">
        <f t="shared" si="29"/>
        <v>304537</v>
      </c>
      <c r="N80" s="448"/>
      <c r="O80" s="447">
        <f t="shared" si="29"/>
        <v>33588</v>
      </c>
      <c r="P80" s="448"/>
      <c r="Q80" s="447">
        <f t="shared" si="29"/>
        <v>1228226</v>
      </c>
      <c r="R80" s="451"/>
      <c r="S80" s="234">
        <f t="shared" ref="S80:X80" si="30">SUM(S78:S79)</f>
        <v>627095</v>
      </c>
      <c r="T80" s="196">
        <f t="shared" si="30"/>
        <v>259006</v>
      </c>
      <c r="U80" s="196">
        <f t="shared" si="30"/>
        <v>4000</v>
      </c>
      <c r="V80" s="196">
        <f t="shared" si="30"/>
        <v>304537</v>
      </c>
      <c r="W80" s="196">
        <f t="shared" si="30"/>
        <v>33588</v>
      </c>
      <c r="X80" s="196">
        <f t="shared" si="30"/>
        <v>1228226</v>
      </c>
    </row>
    <row r="81" spans="2:24" ht="18" customHeight="1" x14ac:dyDescent="0.2">
      <c r="B81" s="533">
        <v>1904004</v>
      </c>
      <c r="C81" s="534"/>
      <c r="D81" s="534"/>
      <c r="E81" s="534"/>
      <c r="F81" s="535"/>
      <c r="G81" s="588">
        <f>SUM(D73,H73)</f>
        <v>184403</v>
      </c>
      <c r="H81" s="588"/>
      <c r="I81" s="589">
        <f>SUM(E73,I73,M73)</f>
        <v>78680</v>
      </c>
      <c r="J81" s="590"/>
      <c r="K81" s="588">
        <f>SUM(N73)</f>
        <v>2200</v>
      </c>
      <c r="L81" s="588"/>
      <c r="M81" s="588">
        <f>SUM(F73,J73,O73)</f>
        <v>39192</v>
      </c>
      <c r="N81" s="588"/>
      <c r="O81" s="588">
        <f>SUM(K73,P73)</f>
        <v>0</v>
      </c>
      <c r="P81" s="588"/>
      <c r="Q81" s="591">
        <f>SUM(G81:O81)</f>
        <v>304475</v>
      </c>
      <c r="R81" s="592"/>
      <c r="S81" s="190">
        <f t="shared" ref="S81:W82" si="31">SUM(S7,S18,S40,S51,S62)</f>
        <v>184403</v>
      </c>
      <c r="T81" s="233">
        <f t="shared" si="31"/>
        <v>78680</v>
      </c>
      <c r="U81" s="233">
        <f t="shared" si="31"/>
        <v>2200</v>
      </c>
      <c r="V81" s="233">
        <f t="shared" si="31"/>
        <v>39192</v>
      </c>
      <c r="W81" s="233">
        <f t="shared" si="31"/>
        <v>0</v>
      </c>
      <c r="X81" s="192">
        <f>SUM(S81:W81)</f>
        <v>304475</v>
      </c>
    </row>
    <row r="82" spans="2:24" ht="18" customHeight="1" x14ac:dyDescent="0.2">
      <c r="B82" s="533">
        <v>1002115</v>
      </c>
      <c r="C82" s="534"/>
      <c r="D82" s="534"/>
      <c r="E82" s="534"/>
      <c r="F82" s="535"/>
      <c r="G82" s="588">
        <f>SUM(D74,H74)</f>
        <v>0</v>
      </c>
      <c r="H82" s="588"/>
      <c r="I82" s="589">
        <f>SUM(E74,I74,M74)</f>
        <v>939</v>
      </c>
      <c r="J82" s="590"/>
      <c r="K82" s="588">
        <f>SUM(N74)</f>
        <v>0</v>
      </c>
      <c r="L82" s="588"/>
      <c r="M82" s="588">
        <f>SUM(F74,J74,O74)</f>
        <v>0</v>
      </c>
      <c r="N82" s="588"/>
      <c r="O82" s="588">
        <f>SUM(K74,P74)</f>
        <v>0</v>
      </c>
      <c r="P82" s="588"/>
      <c r="Q82" s="591">
        <f>SUM(G82:O82)</f>
        <v>939</v>
      </c>
      <c r="R82" s="592"/>
      <c r="S82" s="190">
        <f t="shared" si="31"/>
        <v>0</v>
      </c>
      <c r="T82" s="233">
        <f t="shared" si="31"/>
        <v>939</v>
      </c>
      <c r="U82" s="233">
        <f t="shared" si="31"/>
        <v>0</v>
      </c>
      <c r="V82" s="233">
        <f t="shared" si="31"/>
        <v>0</v>
      </c>
      <c r="W82" s="233">
        <f t="shared" si="31"/>
        <v>0</v>
      </c>
      <c r="X82" s="192">
        <f>SUM(S82:W82)</f>
        <v>939</v>
      </c>
    </row>
    <row r="83" spans="2:24" ht="18" customHeight="1" thickBot="1" x14ac:dyDescent="0.25">
      <c r="B83" s="541" t="s">
        <v>283</v>
      </c>
      <c r="C83" s="542"/>
      <c r="D83" s="542"/>
      <c r="E83" s="542"/>
      <c r="F83" s="543"/>
      <c r="G83" s="585">
        <f>SUM(G80:H82)</f>
        <v>811498</v>
      </c>
      <c r="H83" s="586"/>
      <c r="I83" s="585">
        <f>SUM(I80:J82)</f>
        <v>338625</v>
      </c>
      <c r="J83" s="586"/>
      <c r="K83" s="585">
        <f>SUM(K80:L82)</f>
        <v>6200</v>
      </c>
      <c r="L83" s="586"/>
      <c r="M83" s="585">
        <f>SUM(M80:N82)</f>
        <v>343729</v>
      </c>
      <c r="N83" s="586"/>
      <c r="O83" s="585">
        <f>SUM(O80:P82)</f>
        <v>33588</v>
      </c>
      <c r="P83" s="586"/>
      <c r="Q83" s="585">
        <f>SUM(Q80:R82)</f>
        <v>1533640</v>
      </c>
      <c r="R83" s="587"/>
      <c r="S83" s="235">
        <f t="shared" ref="S83:X83" si="32">SUM(S80:S82)</f>
        <v>811498</v>
      </c>
      <c r="T83" s="199">
        <f t="shared" si="32"/>
        <v>338625</v>
      </c>
      <c r="U83" s="199">
        <f t="shared" si="32"/>
        <v>6200</v>
      </c>
      <c r="V83" s="199">
        <f t="shared" si="32"/>
        <v>343729</v>
      </c>
      <c r="W83" s="199">
        <f t="shared" si="32"/>
        <v>33588</v>
      </c>
      <c r="X83" s="199">
        <f t="shared" si="32"/>
        <v>1533640</v>
      </c>
    </row>
  </sheetData>
  <mergeCells count="131">
    <mergeCell ref="M11:N11"/>
    <mergeCell ref="B12:B14"/>
    <mergeCell ref="D12:G12"/>
    <mergeCell ref="H12:Q12"/>
    <mergeCell ref="R12:R14"/>
    <mergeCell ref="S1:X2"/>
    <mergeCell ref="B2:B3"/>
    <mergeCell ref="D2:G2"/>
    <mergeCell ref="H2:L2"/>
    <mergeCell ref="M2:Q2"/>
    <mergeCell ref="D1:G1"/>
    <mergeCell ref="H1:Q1"/>
    <mergeCell ref="R1:R3"/>
    <mergeCell ref="B4:B6"/>
    <mergeCell ref="B9:B10"/>
    <mergeCell ref="D10:G10"/>
    <mergeCell ref="H10:Q10"/>
    <mergeCell ref="C9:C10"/>
    <mergeCell ref="B20:B21"/>
    <mergeCell ref="D21:G21"/>
    <mergeCell ref="H21:Q21"/>
    <mergeCell ref="B23:B25"/>
    <mergeCell ref="D23:G23"/>
    <mergeCell ref="H23:Q23"/>
    <mergeCell ref="S12:X13"/>
    <mergeCell ref="D13:G13"/>
    <mergeCell ref="H13:L13"/>
    <mergeCell ref="M13:Q13"/>
    <mergeCell ref="B15:B17"/>
    <mergeCell ref="B26:B28"/>
    <mergeCell ref="B31:B32"/>
    <mergeCell ref="D32:G32"/>
    <mergeCell ref="H32:Q32"/>
    <mergeCell ref="B34:B36"/>
    <mergeCell ref="D34:G34"/>
    <mergeCell ref="H34:Q34"/>
    <mergeCell ref="R23:R25"/>
    <mergeCell ref="S23:X24"/>
    <mergeCell ref="D24:G24"/>
    <mergeCell ref="H24:L24"/>
    <mergeCell ref="M24:Q24"/>
    <mergeCell ref="B37:B39"/>
    <mergeCell ref="B42:B43"/>
    <mergeCell ref="D43:G43"/>
    <mergeCell ref="H43:Q43"/>
    <mergeCell ref="B45:B47"/>
    <mergeCell ref="D45:G45"/>
    <mergeCell ref="H45:Q45"/>
    <mergeCell ref="R34:R36"/>
    <mergeCell ref="S34:X35"/>
    <mergeCell ref="D35:G35"/>
    <mergeCell ref="H35:L35"/>
    <mergeCell ref="M35:Q35"/>
    <mergeCell ref="B48:B50"/>
    <mergeCell ref="B53:B54"/>
    <mergeCell ref="D54:G54"/>
    <mergeCell ref="H54:Q54"/>
    <mergeCell ref="B56:B57"/>
    <mergeCell ref="D56:G56"/>
    <mergeCell ref="H56:Q56"/>
    <mergeCell ref="R45:R47"/>
    <mergeCell ref="S45:X46"/>
    <mergeCell ref="D46:G46"/>
    <mergeCell ref="H46:L46"/>
    <mergeCell ref="M46:Q46"/>
    <mergeCell ref="R67:R69"/>
    <mergeCell ref="S67:X68"/>
    <mergeCell ref="D68:G68"/>
    <mergeCell ref="H68:L68"/>
    <mergeCell ref="M68:Q68"/>
    <mergeCell ref="B59:B61"/>
    <mergeCell ref="B64:B65"/>
    <mergeCell ref="D65:G65"/>
    <mergeCell ref="H65:Q65"/>
    <mergeCell ref="B67:B69"/>
    <mergeCell ref="D67:G67"/>
    <mergeCell ref="H67:Q67"/>
    <mergeCell ref="R56:R59"/>
    <mergeCell ref="S56:X57"/>
    <mergeCell ref="D57:G57"/>
    <mergeCell ref="H57:L57"/>
    <mergeCell ref="M57:Q57"/>
    <mergeCell ref="B70:B72"/>
    <mergeCell ref="B76:R76"/>
    <mergeCell ref="B77:F77"/>
    <mergeCell ref="G77:H77"/>
    <mergeCell ref="I77:J77"/>
    <mergeCell ref="K77:L77"/>
    <mergeCell ref="M77:N77"/>
    <mergeCell ref="O77:P77"/>
    <mergeCell ref="Q77:R77"/>
    <mergeCell ref="O78:P78"/>
    <mergeCell ref="Q78:R78"/>
    <mergeCell ref="G79:H79"/>
    <mergeCell ref="I79:J79"/>
    <mergeCell ref="K79:L79"/>
    <mergeCell ref="M79:N79"/>
    <mergeCell ref="O79:P79"/>
    <mergeCell ref="Q79:R79"/>
    <mergeCell ref="B78:F80"/>
    <mergeCell ref="G78:H78"/>
    <mergeCell ref="I78:J78"/>
    <mergeCell ref="K78:L78"/>
    <mergeCell ref="M78:N78"/>
    <mergeCell ref="G80:H80"/>
    <mergeCell ref="I80:J80"/>
    <mergeCell ref="K80:L80"/>
    <mergeCell ref="M80:N80"/>
    <mergeCell ref="O80:P80"/>
    <mergeCell ref="Q80:R80"/>
    <mergeCell ref="B81:F81"/>
    <mergeCell ref="G81:H81"/>
    <mergeCell ref="I81:J81"/>
    <mergeCell ref="K81:L81"/>
    <mergeCell ref="M81:N81"/>
    <mergeCell ref="O81:P81"/>
    <mergeCell ref="Q81:R81"/>
    <mergeCell ref="O82:P82"/>
    <mergeCell ref="Q82:R82"/>
    <mergeCell ref="B83:F83"/>
    <mergeCell ref="G83:H83"/>
    <mergeCell ref="I83:J83"/>
    <mergeCell ref="K83:L83"/>
    <mergeCell ref="M83:N83"/>
    <mergeCell ref="O83:P83"/>
    <mergeCell ref="Q83:R83"/>
    <mergeCell ref="B82:F82"/>
    <mergeCell ref="G82:H82"/>
    <mergeCell ref="I82:J82"/>
    <mergeCell ref="K82:L82"/>
    <mergeCell ref="M82:N8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4493-77C9-4EB4-91C5-355BB079F871}">
  <dimension ref="B1:BU76"/>
  <sheetViews>
    <sheetView rightToLeft="1" topLeftCell="F1" zoomScale="82" zoomScaleNormal="82" workbookViewId="0">
      <selection activeCell="M5" sqref="M5"/>
    </sheetView>
  </sheetViews>
  <sheetFormatPr defaultRowHeight="21" customHeight="1" x14ac:dyDescent="0.2"/>
  <cols>
    <col min="1" max="1" width="2.85546875" style="179" customWidth="1"/>
    <col min="2" max="2" width="16.5703125" style="340" customWidth="1"/>
    <col min="3" max="3" width="9" style="340" customWidth="1"/>
    <col min="4" max="4" width="19.5703125" style="395" customWidth="1"/>
    <col min="5" max="5" width="17.7109375" style="395" customWidth="1"/>
    <col min="6" max="6" width="17.5703125" style="395" customWidth="1"/>
    <col min="7" max="7" width="20.140625" style="395" customWidth="1"/>
    <col min="8" max="8" width="17.85546875" style="395" customWidth="1"/>
    <col min="9" max="9" width="16.5703125" style="395" customWidth="1"/>
    <col min="10" max="10" width="18" style="395" customWidth="1"/>
    <col min="11" max="11" width="16.85546875" style="395" customWidth="1"/>
    <col min="12" max="12" width="18.140625" style="395" customWidth="1"/>
    <col min="13" max="13" width="15.42578125" style="395" customWidth="1"/>
    <col min="14" max="14" width="14" style="395" customWidth="1"/>
    <col min="15" max="15" width="16.140625" style="395" customWidth="1"/>
    <col min="16" max="16" width="16.7109375" style="395" customWidth="1"/>
    <col min="17" max="17" width="17.28515625" style="395" customWidth="1"/>
    <col min="18" max="18" width="20.28515625" style="395" customWidth="1"/>
    <col min="19" max="19" width="18.7109375" style="395" customWidth="1"/>
    <col min="20" max="20" width="18.140625" style="395" customWidth="1"/>
    <col min="21" max="21" width="14" style="395" customWidth="1"/>
    <col min="22" max="22" width="18.7109375" style="395" customWidth="1"/>
    <col min="23" max="23" width="19.7109375" style="395" customWidth="1"/>
    <col min="24" max="24" width="20.28515625" style="395" customWidth="1"/>
    <col min="25" max="25" width="25.85546875" style="340" bestFit="1" customWidth="1"/>
    <col min="26" max="26" width="13.5703125" style="340" bestFit="1" customWidth="1"/>
    <col min="27" max="27" width="17.140625" style="339" bestFit="1" customWidth="1"/>
    <col min="28" max="28" width="16.85546875" style="339" bestFit="1" customWidth="1"/>
    <col min="29" max="29" width="16.28515625" style="339" bestFit="1" customWidth="1"/>
    <col min="30" max="30" width="18.42578125" style="339" bestFit="1" customWidth="1"/>
    <col min="31" max="31" width="15.140625" style="339" bestFit="1" customWidth="1"/>
    <col min="32" max="32" width="13.7109375" style="339" bestFit="1" customWidth="1"/>
    <col min="33" max="33" width="16.42578125" style="339" bestFit="1" customWidth="1"/>
    <col min="34" max="34" width="15.7109375" style="339" bestFit="1" customWidth="1"/>
    <col min="35" max="35" width="16.85546875" style="339" bestFit="1" customWidth="1"/>
    <col min="36" max="36" width="15.85546875" style="339" bestFit="1" customWidth="1"/>
    <col min="37" max="38" width="14" style="339" bestFit="1" customWidth="1"/>
    <col min="39" max="39" width="14.7109375" style="339" bestFit="1" customWidth="1"/>
    <col min="40" max="40" width="15.7109375" style="339" bestFit="1" customWidth="1"/>
    <col min="41" max="41" width="19" style="339" bestFit="1" customWidth="1"/>
    <col min="42" max="42" width="16.7109375" style="339" bestFit="1" customWidth="1"/>
    <col min="43" max="43" width="17.5703125" style="339" bestFit="1" customWidth="1"/>
    <col min="44" max="44" width="14" style="339" bestFit="1" customWidth="1"/>
    <col min="45" max="46" width="17.28515625" style="339" bestFit="1" customWidth="1"/>
    <col min="47" max="47" width="19" style="339" bestFit="1" customWidth="1"/>
    <col min="48" max="48" width="16.5703125" style="340" customWidth="1"/>
    <col min="49" max="49" width="9" style="355" customWidth="1"/>
    <col min="50" max="50" width="20.28515625" style="356" customWidth="1"/>
    <col min="51" max="51" width="17" style="356" customWidth="1"/>
    <col min="52" max="52" width="17.28515625" style="356" customWidth="1"/>
    <col min="53" max="53" width="18.5703125" style="356" customWidth="1"/>
    <col min="54" max="54" width="18.7109375" style="356" customWidth="1"/>
    <col min="55" max="55" width="16.5703125" style="356" customWidth="1"/>
    <col min="56" max="57" width="18" style="356" customWidth="1"/>
    <col min="58" max="58" width="18.140625" style="356" customWidth="1"/>
    <col min="59" max="59" width="16" style="356" customWidth="1"/>
    <col min="60" max="60" width="20.140625" style="356" customWidth="1"/>
    <col min="61" max="61" width="18.5703125" style="356" customWidth="1"/>
    <col min="62" max="62" width="16.7109375" style="356" customWidth="1"/>
    <col min="63" max="63" width="17.140625" style="356" customWidth="1"/>
    <col min="64" max="64" width="18.85546875" style="356" bestFit="1" customWidth="1"/>
    <col min="65" max="65" width="18.7109375" style="418" customWidth="1"/>
    <col min="66" max="66" width="18.140625" style="418" customWidth="1"/>
    <col min="67" max="67" width="14" style="418" customWidth="1"/>
    <col min="68" max="68" width="18.7109375" style="418" customWidth="1"/>
    <col min="69" max="69" width="19.7109375" style="418" customWidth="1"/>
    <col min="70" max="70" width="20.28515625" style="418" customWidth="1"/>
    <col min="71" max="71" width="12.140625" style="179" bestFit="1" customWidth="1"/>
    <col min="72" max="72" width="12.7109375" style="179" bestFit="1" customWidth="1"/>
    <col min="73" max="73" width="14.140625" style="179" bestFit="1" customWidth="1"/>
    <col min="74" max="257" width="9.140625" style="179"/>
    <col min="258" max="258" width="2.85546875" style="179" customWidth="1"/>
    <col min="259" max="259" width="13.85546875" style="179" bestFit="1" customWidth="1"/>
    <col min="260" max="260" width="9.5703125" style="179" customWidth="1"/>
    <col min="261" max="261" width="9.28515625" style="179" customWidth="1"/>
    <col min="262" max="262" width="8.7109375" style="179" customWidth="1"/>
    <col min="263" max="263" width="10.7109375" style="179" customWidth="1"/>
    <col min="264" max="264" width="8.5703125" style="179" bestFit="1" customWidth="1"/>
    <col min="265" max="265" width="7.5703125" style="179" bestFit="1" customWidth="1"/>
    <col min="266" max="266" width="9" style="179" bestFit="1" customWidth="1"/>
    <col min="267" max="267" width="8.28515625" style="179" bestFit="1" customWidth="1"/>
    <col min="268" max="268" width="9.28515625" style="179" bestFit="1" customWidth="1"/>
    <col min="269" max="269" width="8.42578125" style="179" bestFit="1" customWidth="1"/>
    <col min="270" max="270" width="7.5703125" style="179" customWidth="1"/>
    <col min="271" max="272" width="7.5703125" style="179" bestFit="1" customWidth="1"/>
    <col min="273" max="273" width="10.140625" style="179" bestFit="1" customWidth="1"/>
    <col min="274" max="274" width="11" style="179" bestFit="1" customWidth="1"/>
    <col min="275" max="275" width="14.5703125" style="179" customWidth="1"/>
    <col min="276" max="276" width="13.140625" style="179" customWidth="1"/>
    <col min="277" max="277" width="12.85546875" style="179" customWidth="1"/>
    <col min="278" max="278" width="13.5703125" style="179" customWidth="1"/>
    <col min="279" max="279" width="12.28515625" style="179" customWidth="1"/>
    <col min="280" max="280" width="14.85546875" style="179" customWidth="1"/>
    <col min="281" max="513" width="9.140625" style="179"/>
    <col min="514" max="514" width="2.85546875" style="179" customWidth="1"/>
    <col min="515" max="515" width="13.85546875" style="179" bestFit="1" customWidth="1"/>
    <col min="516" max="516" width="9.5703125" style="179" customWidth="1"/>
    <col min="517" max="517" width="9.28515625" style="179" customWidth="1"/>
    <col min="518" max="518" width="8.7109375" style="179" customWidth="1"/>
    <col min="519" max="519" width="10.7109375" style="179" customWidth="1"/>
    <col min="520" max="520" width="8.5703125" style="179" bestFit="1" customWidth="1"/>
    <col min="521" max="521" width="7.5703125" style="179" bestFit="1" customWidth="1"/>
    <col min="522" max="522" width="9" style="179" bestFit="1" customWidth="1"/>
    <col min="523" max="523" width="8.28515625" style="179" bestFit="1" customWidth="1"/>
    <col min="524" max="524" width="9.28515625" style="179" bestFit="1" customWidth="1"/>
    <col min="525" max="525" width="8.42578125" style="179" bestFit="1" customWidth="1"/>
    <col min="526" max="526" width="7.5703125" style="179" customWidth="1"/>
    <col min="527" max="528" width="7.5703125" style="179" bestFit="1" customWidth="1"/>
    <col min="529" max="529" width="10.140625" style="179" bestFit="1" customWidth="1"/>
    <col min="530" max="530" width="11" style="179" bestFit="1" customWidth="1"/>
    <col min="531" max="531" width="14.5703125" style="179" customWidth="1"/>
    <col min="532" max="532" width="13.140625" style="179" customWidth="1"/>
    <col min="533" max="533" width="12.85546875" style="179" customWidth="1"/>
    <col min="534" max="534" width="13.5703125" style="179" customWidth="1"/>
    <col min="535" max="535" width="12.28515625" style="179" customWidth="1"/>
    <col min="536" max="536" width="14.85546875" style="179" customWidth="1"/>
    <col min="537" max="769" width="9.140625" style="179"/>
    <col min="770" max="770" width="2.85546875" style="179" customWidth="1"/>
    <col min="771" max="771" width="13.85546875" style="179" bestFit="1" customWidth="1"/>
    <col min="772" max="772" width="9.5703125" style="179" customWidth="1"/>
    <col min="773" max="773" width="9.28515625" style="179" customWidth="1"/>
    <col min="774" max="774" width="8.7109375" style="179" customWidth="1"/>
    <col min="775" max="775" width="10.7109375" style="179" customWidth="1"/>
    <col min="776" max="776" width="8.5703125" style="179" bestFit="1" customWidth="1"/>
    <col min="777" max="777" width="7.5703125" style="179" bestFit="1" customWidth="1"/>
    <col min="778" max="778" width="9" style="179" bestFit="1" customWidth="1"/>
    <col min="779" max="779" width="8.28515625" style="179" bestFit="1" customWidth="1"/>
    <col min="780" max="780" width="9.28515625" style="179" bestFit="1" customWidth="1"/>
    <col min="781" max="781" width="8.42578125" style="179" bestFit="1" customWidth="1"/>
    <col min="782" max="782" width="7.5703125" style="179" customWidth="1"/>
    <col min="783" max="784" width="7.5703125" style="179" bestFit="1" customWidth="1"/>
    <col min="785" max="785" width="10.140625" style="179" bestFit="1" customWidth="1"/>
    <col min="786" max="786" width="11" style="179" bestFit="1" customWidth="1"/>
    <col min="787" max="787" width="14.5703125" style="179" customWidth="1"/>
    <col min="788" max="788" width="13.140625" style="179" customWidth="1"/>
    <col min="789" max="789" width="12.85546875" style="179" customWidth="1"/>
    <col min="790" max="790" width="13.5703125" style="179" customWidth="1"/>
    <col min="791" max="791" width="12.28515625" style="179" customWidth="1"/>
    <col min="792" max="792" width="14.85546875" style="179" customWidth="1"/>
    <col min="793" max="1025" width="9.140625" style="179"/>
    <col min="1026" max="1026" width="2.85546875" style="179" customWidth="1"/>
    <col min="1027" max="1027" width="13.85546875" style="179" bestFit="1" customWidth="1"/>
    <col min="1028" max="1028" width="9.5703125" style="179" customWidth="1"/>
    <col min="1029" max="1029" width="9.28515625" style="179" customWidth="1"/>
    <col min="1030" max="1030" width="8.7109375" style="179" customWidth="1"/>
    <col min="1031" max="1031" width="10.7109375" style="179" customWidth="1"/>
    <col min="1032" max="1032" width="8.5703125" style="179" bestFit="1" customWidth="1"/>
    <col min="1033" max="1033" width="7.5703125" style="179" bestFit="1" customWidth="1"/>
    <col min="1034" max="1034" width="9" style="179" bestFit="1" customWidth="1"/>
    <col min="1035" max="1035" width="8.28515625" style="179" bestFit="1" customWidth="1"/>
    <col min="1036" max="1036" width="9.28515625" style="179" bestFit="1" customWidth="1"/>
    <col min="1037" max="1037" width="8.42578125" style="179" bestFit="1" customWidth="1"/>
    <col min="1038" max="1038" width="7.5703125" style="179" customWidth="1"/>
    <col min="1039" max="1040" width="7.5703125" style="179" bestFit="1" customWidth="1"/>
    <col min="1041" max="1041" width="10.140625" style="179" bestFit="1" customWidth="1"/>
    <col min="1042" max="1042" width="11" style="179" bestFit="1" customWidth="1"/>
    <col min="1043" max="1043" width="14.5703125" style="179" customWidth="1"/>
    <col min="1044" max="1044" width="13.140625" style="179" customWidth="1"/>
    <col min="1045" max="1045" width="12.85546875" style="179" customWidth="1"/>
    <col min="1046" max="1046" width="13.5703125" style="179" customWidth="1"/>
    <col min="1047" max="1047" width="12.28515625" style="179" customWidth="1"/>
    <col min="1048" max="1048" width="14.85546875" style="179" customWidth="1"/>
    <col min="1049" max="1281" width="9.140625" style="179"/>
    <col min="1282" max="1282" width="2.85546875" style="179" customWidth="1"/>
    <col min="1283" max="1283" width="13.85546875" style="179" bestFit="1" customWidth="1"/>
    <col min="1284" max="1284" width="9.5703125" style="179" customWidth="1"/>
    <col min="1285" max="1285" width="9.28515625" style="179" customWidth="1"/>
    <col min="1286" max="1286" width="8.7109375" style="179" customWidth="1"/>
    <col min="1287" max="1287" width="10.7109375" style="179" customWidth="1"/>
    <col min="1288" max="1288" width="8.5703125" style="179" bestFit="1" customWidth="1"/>
    <col min="1289" max="1289" width="7.5703125" style="179" bestFit="1" customWidth="1"/>
    <col min="1290" max="1290" width="9" style="179" bestFit="1" customWidth="1"/>
    <col min="1291" max="1291" width="8.28515625" style="179" bestFit="1" customWidth="1"/>
    <col min="1292" max="1292" width="9.28515625" style="179" bestFit="1" customWidth="1"/>
    <col min="1293" max="1293" width="8.42578125" style="179" bestFit="1" customWidth="1"/>
    <col min="1294" max="1294" width="7.5703125" style="179" customWidth="1"/>
    <col min="1295" max="1296" width="7.5703125" style="179" bestFit="1" customWidth="1"/>
    <col min="1297" max="1297" width="10.140625" style="179" bestFit="1" customWidth="1"/>
    <col min="1298" max="1298" width="11" style="179" bestFit="1" customWidth="1"/>
    <col min="1299" max="1299" width="14.5703125" style="179" customWidth="1"/>
    <col min="1300" max="1300" width="13.140625" style="179" customWidth="1"/>
    <col min="1301" max="1301" width="12.85546875" style="179" customWidth="1"/>
    <col min="1302" max="1302" width="13.5703125" style="179" customWidth="1"/>
    <col min="1303" max="1303" width="12.28515625" style="179" customWidth="1"/>
    <col min="1304" max="1304" width="14.85546875" style="179" customWidth="1"/>
    <col min="1305" max="1537" width="9.140625" style="179"/>
    <col min="1538" max="1538" width="2.85546875" style="179" customWidth="1"/>
    <col min="1539" max="1539" width="13.85546875" style="179" bestFit="1" customWidth="1"/>
    <col min="1540" max="1540" width="9.5703125" style="179" customWidth="1"/>
    <col min="1541" max="1541" width="9.28515625" style="179" customWidth="1"/>
    <col min="1542" max="1542" width="8.7109375" style="179" customWidth="1"/>
    <col min="1543" max="1543" width="10.7109375" style="179" customWidth="1"/>
    <col min="1544" max="1544" width="8.5703125" style="179" bestFit="1" customWidth="1"/>
    <col min="1545" max="1545" width="7.5703125" style="179" bestFit="1" customWidth="1"/>
    <col min="1546" max="1546" width="9" style="179" bestFit="1" customWidth="1"/>
    <col min="1547" max="1547" width="8.28515625" style="179" bestFit="1" customWidth="1"/>
    <col min="1548" max="1548" width="9.28515625" style="179" bestFit="1" customWidth="1"/>
    <col min="1549" max="1549" width="8.42578125" style="179" bestFit="1" customWidth="1"/>
    <col min="1550" max="1550" width="7.5703125" style="179" customWidth="1"/>
    <col min="1551" max="1552" width="7.5703125" style="179" bestFit="1" customWidth="1"/>
    <col min="1553" max="1553" width="10.140625" style="179" bestFit="1" customWidth="1"/>
    <col min="1554" max="1554" width="11" style="179" bestFit="1" customWidth="1"/>
    <col min="1555" max="1555" width="14.5703125" style="179" customWidth="1"/>
    <col min="1556" max="1556" width="13.140625" style="179" customWidth="1"/>
    <col min="1557" max="1557" width="12.85546875" style="179" customWidth="1"/>
    <col min="1558" max="1558" width="13.5703125" style="179" customWidth="1"/>
    <col min="1559" max="1559" width="12.28515625" style="179" customWidth="1"/>
    <col min="1560" max="1560" width="14.85546875" style="179" customWidth="1"/>
    <col min="1561" max="1793" width="9.140625" style="179"/>
    <col min="1794" max="1794" width="2.85546875" style="179" customWidth="1"/>
    <col min="1795" max="1795" width="13.85546875" style="179" bestFit="1" customWidth="1"/>
    <col min="1796" max="1796" width="9.5703125" style="179" customWidth="1"/>
    <col min="1797" max="1797" width="9.28515625" style="179" customWidth="1"/>
    <col min="1798" max="1798" width="8.7109375" style="179" customWidth="1"/>
    <col min="1799" max="1799" width="10.7109375" style="179" customWidth="1"/>
    <col min="1800" max="1800" width="8.5703125" style="179" bestFit="1" customWidth="1"/>
    <col min="1801" max="1801" width="7.5703125" style="179" bestFit="1" customWidth="1"/>
    <col min="1802" max="1802" width="9" style="179" bestFit="1" customWidth="1"/>
    <col min="1803" max="1803" width="8.28515625" style="179" bestFit="1" customWidth="1"/>
    <col min="1804" max="1804" width="9.28515625" style="179" bestFit="1" customWidth="1"/>
    <col min="1805" max="1805" width="8.42578125" style="179" bestFit="1" customWidth="1"/>
    <col min="1806" max="1806" width="7.5703125" style="179" customWidth="1"/>
    <col min="1807" max="1808" width="7.5703125" style="179" bestFit="1" customWidth="1"/>
    <col min="1809" max="1809" width="10.140625" style="179" bestFit="1" customWidth="1"/>
    <col min="1810" max="1810" width="11" style="179" bestFit="1" customWidth="1"/>
    <col min="1811" max="1811" width="14.5703125" style="179" customWidth="1"/>
    <col min="1812" max="1812" width="13.140625" style="179" customWidth="1"/>
    <col min="1813" max="1813" width="12.85546875" style="179" customWidth="1"/>
    <col min="1814" max="1814" width="13.5703125" style="179" customWidth="1"/>
    <col min="1815" max="1815" width="12.28515625" style="179" customWidth="1"/>
    <col min="1816" max="1816" width="14.85546875" style="179" customWidth="1"/>
    <col min="1817" max="2049" width="9.140625" style="179"/>
    <col min="2050" max="2050" width="2.85546875" style="179" customWidth="1"/>
    <col min="2051" max="2051" width="13.85546875" style="179" bestFit="1" customWidth="1"/>
    <col min="2052" max="2052" width="9.5703125" style="179" customWidth="1"/>
    <col min="2053" max="2053" width="9.28515625" style="179" customWidth="1"/>
    <col min="2054" max="2054" width="8.7109375" style="179" customWidth="1"/>
    <col min="2055" max="2055" width="10.7109375" style="179" customWidth="1"/>
    <col min="2056" max="2056" width="8.5703125" style="179" bestFit="1" customWidth="1"/>
    <col min="2057" max="2057" width="7.5703125" style="179" bestFit="1" customWidth="1"/>
    <col min="2058" max="2058" width="9" style="179" bestFit="1" customWidth="1"/>
    <col min="2059" max="2059" width="8.28515625" style="179" bestFit="1" customWidth="1"/>
    <col min="2060" max="2060" width="9.28515625" style="179" bestFit="1" customWidth="1"/>
    <col min="2061" max="2061" width="8.42578125" style="179" bestFit="1" customWidth="1"/>
    <col min="2062" max="2062" width="7.5703125" style="179" customWidth="1"/>
    <col min="2063" max="2064" width="7.5703125" style="179" bestFit="1" customWidth="1"/>
    <col min="2065" max="2065" width="10.140625" style="179" bestFit="1" customWidth="1"/>
    <col min="2066" max="2066" width="11" style="179" bestFit="1" customWidth="1"/>
    <col min="2067" max="2067" width="14.5703125" style="179" customWidth="1"/>
    <col min="2068" max="2068" width="13.140625" style="179" customWidth="1"/>
    <col min="2069" max="2069" width="12.85546875" style="179" customWidth="1"/>
    <col min="2070" max="2070" width="13.5703125" style="179" customWidth="1"/>
    <col min="2071" max="2071" width="12.28515625" style="179" customWidth="1"/>
    <col min="2072" max="2072" width="14.85546875" style="179" customWidth="1"/>
    <col min="2073" max="2305" width="9.140625" style="179"/>
    <col min="2306" max="2306" width="2.85546875" style="179" customWidth="1"/>
    <col min="2307" max="2307" width="13.85546875" style="179" bestFit="1" customWidth="1"/>
    <col min="2308" max="2308" width="9.5703125" style="179" customWidth="1"/>
    <col min="2309" max="2309" width="9.28515625" style="179" customWidth="1"/>
    <col min="2310" max="2310" width="8.7109375" style="179" customWidth="1"/>
    <col min="2311" max="2311" width="10.7109375" style="179" customWidth="1"/>
    <col min="2312" max="2312" width="8.5703125" style="179" bestFit="1" customWidth="1"/>
    <col min="2313" max="2313" width="7.5703125" style="179" bestFit="1" customWidth="1"/>
    <col min="2314" max="2314" width="9" style="179" bestFit="1" customWidth="1"/>
    <col min="2315" max="2315" width="8.28515625" style="179" bestFit="1" customWidth="1"/>
    <col min="2316" max="2316" width="9.28515625" style="179" bestFit="1" customWidth="1"/>
    <col min="2317" max="2317" width="8.42578125" style="179" bestFit="1" customWidth="1"/>
    <col min="2318" max="2318" width="7.5703125" style="179" customWidth="1"/>
    <col min="2319" max="2320" width="7.5703125" style="179" bestFit="1" customWidth="1"/>
    <col min="2321" max="2321" width="10.140625" style="179" bestFit="1" customWidth="1"/>
    <col min="2322" max="2322" width="11" style="179" bestFit="1" customWidth="1"/>
    <col min="2323" max="2323" width="14.5703125" style="179" customWidth="1"/>
    <col min="2324" max="2324" width="13.140625" style="179" customWidth="1"/>
    <col min="2325" max="2325" width="12.85546875" style="179" customWidth="1"/>
    <col min="2326" max="2326" width="13.5703125" style="179" customWidth="1"/>
    <col min="2327" max="2327" width="12.28515625" style="179" customWidth="1"/>
    <col min="2328" max="2328" width="14.85546875" style="179" customWidth="1"/>
    <col min="2329" max="2561" width="9.140625" style="179"/>
    <col min="2562" max="2562" width="2.85546875" style="179" customWidth="1"/>
    <col min="2563" max="2563" width="13.85546875" style="179" bestFit="1" customWidth="1"/>
    <col min="2564" max="2564" width="9.5703125" style="179" customWidth="1"/>
    <col min="2565" max="2565" width="9.28515625" style="179" customWidth="1"/>
    <col min="2566" max="2566" width="8.7109375" style="179" customWidth="1"/>
    <col min="2567" max="2567" width="10.7109375" style="179" customWidth="1"/>
    <col min="2568" max="2568" width="8.5703125" style="179" bestFit="1" customWidth="1"/>
    <col min="2569" max="2569" width="7.5703125" style="179" bestFit="1" customWidth="1"/>
    <col min="2570" max="2570" width="9" style="179" bestFit="1" customWidth="1"/>
    <col min="2571" max="2571" width="8.28515625" style="179" bestFit="1" customWidth="1"/>
    <col min="2572" max="2572" width="9.28515625" style="179" bestFit="1" customWidth="1"/>
    <col min="2573" max="2573" width="8.42578125" style="179" bestFit="1" customWidth="1"/>
    <col min="2574" max="2574" width="7.5703125" style="179" customWidth="1"/>
    <col min="2575" max="2576" width="7.5703125" style="179" bestFit="1" customWidth="1"/>
    <col min="2577" max="2577" width="10.140625" style="179" bestFit="1" customWidth="1"/>
    <col min="2578" max="2578" width="11" style="179" bestFit="1" customWidth="1"/>
    <col min="2579" max="2579" width="14.5703125" style="179" customWidth="1"/>
    <col min="2580" max="2580" width="13.140625" style="179" customWidth="1"/>
    <col min="2581" max="2581" width="12.85546875" style="179" customWidth="1"/>
    <col min="2582" max="2582" width="13.5703125" style="179" customWidth="1"/>
    <col min="2583" max="2583" width="12.28515625" style="179" customWidth="1"/>
    <col min="2584" max="2584" width="14.85546875" style="179" customWidth="1"/>
    <col min="2585" max="2817" width="9.140625" style="179"/>
    <col min="2818" max="2818" width="2.85546875" style="179" customWidth="1"/>
    <col min="2819" max="2819" width="13.85546875" style="179" bestFit="1" customWidth="1"/>
    <col min="2820" max="2820" width="9.5703125" style="179" customWidth="1"/>
    <col min="2821" max="2821" width="9.28515625" style="179" customWidth="1"/>
    <col min="2822" max="2822" width="8.7109375" style="179" customWidth="1"/>
    <col min="2823" max="2823" width="10.7109375" style="179" customWidth="1"/>
    <col min="2824" max="2824" width="8.5703125" style="179" bestFit="1" customWidth="1"/>
    <col min="2825" max="2825" width="7.5703125" style="179" bestFit="1" customWidth="1"/>
    <col min="2826" max="2826" width="9" style="179" bestFit="1" customWidth="1"/>
    <col min="2827" max="2827" width="8.28515625" style="179" bestFit="1" customWidth="1"/>
    <col min="2828" max="2828" width="9.28515625" style="179" bestFit="1" customWidth="1"/>
    <col min="2829" max="2829" width="8.42578125" style="179" bestFit="1" customWidth="1"/>
    <col min="2830" max="2830" width="7.5703125" style="179" customWidth="1"/>
    <col min="2831" max="2832" width="7.5703125" style="179" bestFit="1" customWidth="1"/>
    <col min="2833" max="2833" width="10.140625" style="179" bestFit="1" customWidth="1"/>
    <col min="2834" max="2834" width="11" style="179" bestFit="1" customWidth="1"/>
    <col min="2835" max="2835" width="14.5703125" style="179" customWidth="1"/>
    <col min="2836" max="2836" width="13.140625" style="179" customWidth="1"/>
    <col min="2837" max="2837" width="12.85546875" style="179" customWidth="1"/>
    <col min="2838" max="2838" width="13.5703125" style="179" customWidth="1"/>
    <col min="2839" max="2839" width="12.28515625" style="179" customWidth="1"/>
    <col min="2840" max="2840" width="14.85546875" style="179" customWidth="1"/>
    <col min="2841" max="3073" width="9.140625" style="179"/>
    <col min="3074" max="3074" width="2.85546875" style="179" customWidth="1"/>
    <col min="3075" max="3075" width="13.85546875" style="179" bestFit="1" customWidth="1"/>
    <col min="3076" max="3076" width="9.5703125" style="179" customWidth="1"/>
    <col min="3077" max="3077" width="9.28515625" style="179" customWidth="1"/>
    <col min="3078" max="3078" width="8.7109375" style="179" customWidth="1"/>
    <col min="3079" max="3079" width="10.7109375" style="179" customWidth="1"/>
    <col min="3080" max="3080" width="8.5703125" style="179" bestFit="1" customWidth="1"/>
    <col min="3081" max="3081" width="7.5703125" style="179" bestFit="1" customWidth="1"/>
    <col min="3082" max="3082" width="9" style="179" bestFit="1" customWidth="1"/>
    <col min="3083" max="3083" width="8.28515625" style="179" bestFit="1" customWidth="1"/>
    <col min="3084" max="3084" width="9.28515625" style="179" bestFit="1" customWidth="1"/>
    <col min="3085" max="3085" width="8.42578125" style="179" bestFit="1" customWidth="1"/>
    <col min="3086" max="3086" width="7.5703125" style="179" customWidth="1"/>
    <col min="3087" max="3088" width="7.5703125" style="179" bestFit="1" customWidth="1"/>
    <col min="3089" max="3089" width="10.140625" style="179" bestFit="1" customWidth="1"/>
    <col min="3090" max="3090" width="11" style="179" bestFit="1" customWidth="1"/>
    <col min="3091" max="3091" width="14.5703125" style="179" customWidth="1"/>
    <col min="3092" max="3092" width="13.140625" style="179" customWidth="1"/>
    <col min="3093" max="3093" width="12.85546875" style="179" customWidth="1"/>
    <col min="3094" max="3094" width="13.5703125" style="179" customWidth="1"/>
    <col min="3095" max="3095" width="12.28515625" style="179" customWidth="1"/>
    <col min="3096" max="3096" width="14.85546875" style="179" customWidth="1"/>
    <col min="3097" max="3329" width="9.140625" style="179"/>
    <col min="3330" max="3330" width="2.85546875" style="179" customWidth="1"/>
    <col min="3331" max="3331" width="13.85546875" style="179" bestFit="1" customWidth="1"/>
    <col min="3332" max="3332" width="9.5703125" style="179" customWidth="1"/>
    <col min="3333" max="3333" width="9.28515625" style="179" customWidth="1"/>
    <col min="3334" max="3334" width="8.7109375" style="179" customWidth="1"/>
    <col min="3335" max="3335" width="10.7109375" style="179" customWidth="1"/>
    <col min="3336" max="3336" width="8.5703125" style="179" bestFit="1" customWidth="1"/>
    <col min="3337" max="3337" width="7.5703125" style="179" bestFit="1" customWidth="1"/>
    <col min="3338" max="3338" width="9" style="179" bestFit="1" customWidth="1"/>
    <col min="3339" max="3339" width="8.28515625" style="179" bestFit="1" customWidth="1"/>
    <col min="3340" max="3340" width="9.28515625" style="179" bestFit="1" customWidth="1"/>
    <col min="3341" max="3341" width="8.42578125" style="179" bestFit="1" customWidth="1"/>
    <col min="3342" max="3342" width="7.5703125" style="179" customWidth="1"/>
    <col min="3343" max="3344" width="7.5703125" style="179" bestFit="1" customWidth="1"/>
    <col min="3345" max="3345" width="10.140625" style="179" bestFit="1" customWidth="1"/>
    <col min="3346" max="3346" width="11" style="179" bestFit="1" customWidth="1"/>
    <col min="3347" max="3347" width="14.5703125" style="179" customWidth="1"/>
    <col min="3348" max="3348" width="13.140625" style="179" customWidth="1"/>
    <col min="3349" max="3349" width="12.85546875" style="179" customWidth="1"/>
    <col min="3350" max="3350" width="13.5703125" style="179" customWidth="1"/>
    <col min="3351" max="3351" width="12.28515625" style="179" customWidth="1"/>
    <col min="3352" max="3352" width="14.85546875" style="179" customWidth="1"/>
    <col min="3353" max="3585" width="9.140625" style="179"/>
    <col min="3586" max="3586" width="2.85546875" style="179" customWidth="1"/>
    <col min="3587" max="3587" width="13.85546875" style="179" bestFit="1" customWidth="1"/>
    <col min="3588" max="3588" width="9.5703125" style="179" customWidth="1"/>
    <col min="3589" max="3589" width="9.28515625" style="179" customWidth="1"/>
    <col min="3590" max="3590" width="8.7109375" style="179" customWidth="1"/>
    <col min="3591" max="3591" width="10.7109375" style="179" customWidth="1"/>
    <col min="3592" max="3592" width="8.5703125" style="179" bestFit="1" customWidth="1"/>
    <col min="3593" max="3593" width="7.5703125" style="179" bestFit="1" customWidth="1"/>
    <col min="3594" max="3594" width="9" style="179" bestFit="1" customWidth="1"/>
    <col min="3595" max="3595" width="8.28515625" style="179" bestFit="1" customWidth="1"/>
    <col min="3596" max="3596" width="9.28515625" style="179" bestFit="1" customWidth="1"/>
    <col min="3597" max="3597" width="8.42578125" style="179" bestFit="1" customWidth="1"/>
    <col min="3598" max="3598" width="7.5703125" style="179" customWidth="1"/>
    <col min="3599" max="3600" width="7.5703125" style="179" bestFit="1" customWidth="1"/>
    <col min="3601" max="3601" width="10.140625" style="179" bestFit="1" customWidth="1"/>
    <col min="3602" max="3602" width="11" style="179" bestFit="1" customWidth="1"/>
    <col min="3603" max="3603" width="14.5703125" style="179" customWidth="1"/>
    <col min="3604" max="3604" width="13.140625" style="179" customWidth="1"/>
    <col min="3605" max="3605" width="12.85546875" style="179" customWidth="1"/>
    <col min="3606" max="3606" width="13.5703125" style="179" customWidth="1"/>
    <col min="3607" max="3607" width="12.28515625" style="179" customWidth="1"/>
    <col min="3608" max="3608" width="14.85546875" style="179" customWidth="1"/>
    <col min="3609" max="3841" width="9.140625" style="179"/>
    <col min="3842" max="3842" width="2.85546875" style="179" customWidth="1"/>
    <col min="3843" max="3843" width="13.85546875" style="179" bestFit="1" customWidth="1"/>
    <col min="3844" max="3844" width="9.5703125" style="179" customWidth="1"/>
    <col min="3845" max="3845" width="9.28515625" style="179" customWidth="1"/>
    <col min="3846" max="3846" width="8.7109375" style="179" customWidth="1"/>
    <col min="3847" max="3847" width="10.7109375" style="179" customWidth="1"/>
    <col min="3848" max="3848" width="8.5703125" style="179" bestFit="1" customWidth="1"/>
    <col min="3849" max="3849" width="7.5703125" style="179" bestFit="1" customWidth="1"/>
    <col min="3850" max="3850" width="9" style="179" bestFit="1" customWidth="1"/>
    <col min="3851" max="3851" width="8.28515625" style="179" bestFit="1" customWidth="1"/>
    <col min="3852" max="3852" width="9.28515625" style="179" bestFit="1" customWidth="1"/>
    <col min="3853" max="3853" width="8.42578125" style="179" bestFit="1" customWidth="1"/>
    <col min="3854" max="3854" width="7.5703125" style="179" customWidth="1"/>
    <col min="3855" max="3856" width="7.5703125" style="179" bestFit="1" customWidth="1"/>
    <col min="3857" max="3857" width="10.140625" style="179" bestFit="1" customWidth="1"/>
    <col min="3858" max="3858" width="11" style="179" bestFit="1" customWidth="1"/>
    <col min="3859" max="3859" width="14.5703125" style="179" customWidth="1"/>
    <col min="3860" max="3860" width="13.140625" style="179" customWidth="1"/>
    <col min="3861" max="3861" width="12.85546875" style="179" customWidth="1"/>
    <col min="3862" max="3862" width="13.5703125" style="179" customWidth="1"/>
    <col min="3863" max="3863" width="12.28515625" style="179" customWidth="1"/>
    <col min="3864" max="3864" width="14.85546875" style="179" customWidth="1"/>
    <col min="3865" max="4097" width="9.140625" style="179"/>
    <col min="4098" max="4098" width="2.85546875" style="179" customWidth="1"/>
    <col min="4099" max="4099" width="13.85546875" style="179" bestFit="1" customWidth="1"/>
    <col min="4100" max="4100" width="9.5703125" style="179" customWidth="1"/>
    <col min="4101" max="4101" width="9.28515625" style="179" customWidth="1"/>
    <col min="4102" max="4102" width="8.7109375" style="179" customWidth="1"/>
    <col min="4103" max="4103" width="10.7109375" style="179" customWidth="1"/>
    <col min="4104" max="4104" width="8.5703125" style="179" bestFit="1" customWidth="1"/>
    <col min="4105" max="4105" width="7.5703125" style="179" bestFit="1" customWidth="1"/>
    <col min="4106" max="4106" width="9" style="179" bestFit="1" customWidth="1"/>
    <col min="4107" max="4107" width="8.28515625" style="179" bestFit="1" customWidth="1"/>
    <col min="4108" max="4108" width="9.28515625" style="179" bestFit="1" customWidth="1"/>
    <col min="4109" max="4109" width="8.42578125" style="179" bestFit="1" customWidth="1"/>
    <col min="4110" max="4110" width="7.5703125" style="179" customWidth="1"/>
    <col min="4111" max="4112" width="7.5703125" style="179" bestFit="1" customWidth="1"/>
    <col min="4113" max="4113" width="10.140625" style="179" bestFit="1" customWidth="1"/>
    <col min="4114" max="4114" width="11" style="179" bestFit="1" customWidth="1"/>
    <col min="4115" max="4115" width="14.5703125" style="179" customWidth="1"/>
    <col min="4116" max="4116" width="13.140625" style="179" customWidth="1"/>
    <col min="4117" max="4117" width="12.85546875" style="179" customWidth="1"/>
    <col min="4118" max="4118" width="13.5703125" style="179" customWidth="1"/>
    <col min="4119" max="4119" width="12.28515625" style="179" customWidth="1"/>
    <col min="4120" max="4120" width="14.85546875" style="179" customWidth="1"/>
    <col min="4121" max="4353" width="9.140625" style="179"/>
    <col min="4354" max="4354" width="2.85546875" style="179" customWidth="1"/>
    <col min="4355" max="4355" width="13.85546875" style="179" bestFit="1" customWidth="1"/>
    <col min="4356" max="4356" width="9.5703125" style="179" customWidth="1"/>
    <col min="4357" max="4357" width="9.28515625" style="179" customWidth="1"/>
    <col min="4358" max="4358" width="8.7109375" style="179" customWidth="1"/>
    <col min="4359" max="4359" width="10.7109375" style="179" customWidth="1"/>
    <col min="4360" max="4360" width="8.5703125" style="179" bestFit="1" customWidth="1"/>
    <col min="4361" max="4361" width="7.5703125" style="179" bestFit="1" customWidth="1"/>
    <col min="4362" max="4362" width="9" style="179" bestFit="1" customWidth="1"/>
    <col min="4363" max="4363" width="8.28515625" style="179" bestFit="1" customWidth="1"/>
    <col min="4364" max="4364" width="9.28515625" style="179" bestFit="1" customWidth="1"/>
    <col min="4365" max="4365" width="8.42578125" style="179" bestFit="1" customWidth="1"/>
    <col min="4366" max="4366" width="7.5703125" style="179" customWidth="1"/>
    <col min="4367" max="4368" width="7.5703125" style="179" bestFit="1" customWidth="1"/>
    <col min="4369" max="4369" width="10.140625" style="179" bestFit="1" customWidth="1"/>
    <col min="4370" max="4370" width="11" style="179" bestFit="1" customWidth="1"/>
    <col min="4371" max="4371" width="14.5703125" style="179" customWidth="1"/>
    <col min="4372" max="4372" width="13.140625" style="179" customWidth="1"/>
    <col min="4373" max="4373" width="12.85546875" style="179" customWidth="1"/>
    <col min="4374" max="4374" width="13.5703125" style="179" customWidth="1"/>
    <col min="4375" max="4375" width="12.28515625" style="179" customWidth="1"/>
    <col min="4376" max="4376" width="14.85546875" style="179" customWidth="1"/>
    <col min="4377" max="4609" width="9.140625" style="179"/>
    <col min="4610" max="4610" width="2.85546875" style="179" customWidth="1"/>
    <col min="4611" max="4611" width="13.85546875" style="179" bestFit="1" customWidth="1"/>
    <col min="4612" max="4612" width="9.5703125" style="179" customWidth="1"/>
    <col min="4613" max="4613" width="9.28515625" style="179" customWidth="1"/>
    <col min="4614" max="4614" width="8.7109375" style="179" customWidth="1"/>
    <col min="4615" max="4615" width="10.7109375" style="179" customWidth="1"/>
    <col min="4616" max="4616" width="8.5703125" style="179" bestFit="1" customWidth="1"/>
    <col min="4617" max="4617" width="7.5703125" style="179" bestFit="1" customWidth="1"/>
    <col min="4618" max="4618" width="9" style="179" bestFit="1" customWidth="1"/>
    <col min="4619" max="4619" width="8.28515625" style="179" bestFit="1" customWidth="1"/>
    <col min="4620" max="4620" width="9.28515625" style="179" bestFit="1" customWidth="1"/>
    <col min="4621" max="4621" width="8.42578125" style="179" bestFit="1" customWidth="1"/>
    <col min="4622" max="4622" width="7.5703125" style="179" customWidth="1"/>
    <col min="4623" max="4624" width="7.5703125" style="179" bestFit="1" customWidth="1"/>
    <col min="4625" max="4625" width="10.140625" style="179" bestFit="1" customWidth="1"/>
    <col min="4626" max="4626" width="11" style="179" bestFit="1" customWidth="1"/>
    <col min="4627" max="4627" width="14.5703125" style="179" customWidth="1"/>
    <col min="4628" max="4628" width="13.140625" style="179" customWidth="1"/>
    <col min="4629" max="4629" width="12.85546875" style="179" customWidth="1"/>
    <col min="4630" max="4630" width="13.5703125" style="179" customWidth="1"/>
    <col min="4631" max="4631" width="12.28515625" style="179" customWidth="1"/>
    <col min="4632" max="4632" width="14.85546875" style="179" customWidth="1"/>
    <col min="4633" max="4865" width="9.140625" style="179"/>
    <col min="4866" max="4866" width="2.85546875" style="179" customWidth="1"/>
    <col min="4867" max="4867" width="13.85546875" style="179" bestFit="1" customWidth="1"/>
    <col min="4868" max="4868" width="9.5703125" style="179" customWidth="1"/>
    <col min="4869" max="4869" width="9.28515625" style="179" customWidth="1"/>
    <col min="4870" max="4870" width="8.7109375" style="179" customWidth="1"/>
    <col min="4871" max="4871" width="10.7109375" style="179" customWidth="1"/>
    <col min="4872" max="4872" width="8.5703125" style="179" bestFit="1" customWidth="1"/>
    <col min="4873" max="4873" width="7.5703125" style="179" bestFit="1" customWidth="1"/>
    <col min="4874" max="4874" width="9" style="179" bestFit="1" customWidth="1"/>
    <col min="4875" max="4875" width="8.28515625" style="179" bestFit="1" customWidth="1"/>
    <col min="4876" max="4876" width="9.28515625" style="179" bestFit="1" customWidth="1"/>
    <col min="4877" max="4877" width="8.42578125" style="179" bestFit="1" customWidth="1"/>
    <col min="4878" max="4878" width="7.5703125" style="179" customWidth="1"/>
    <col min="4879" max="4880" width="7.5703125" style="179" bestFit="1" customWidth="1"/>
    <col min="4881" max="4881" width="10.140625" style="179" bestFit="1" customWidth="1"/>
    <col min="4882" max="4882" width="11" style="179" bestFit="1" customWidth="1"/>
    <col min="4883" max="4883" width="14.5703125" style="179" customWidth="1"/>
    <col min="4884" max="4884" width="13.140625" style="179" customWidth="1"/>
    <col min="4885" max="4885" width="12.85546875" style="179" customWidth="1"/>
    <col min="4886" max="4886" width="13.5703125" style="179" customWidth="1"/>
    <col min="4887" max="4887" width="12.28515625" style="179" customWidth="1"/>
    <col min="4888" max="4888" width="14.85546875" style="179" customWidth="1"/>
    <col min="4889" max="5121" width="9.140625" style="179"/>
    <col min="5122" max="5122" width="2.85546875" style="179" customWidth="1"/>
    <col min="5123" max="5123" width="13.85546875" style="179" bestFit="1" customWidth="1"/>
    <col min="5124" max="5124" width="9.5703125" style="179" customWidth="1"/>
    <col min="5125" max="5125" width="9.28515625" style="179" customWidth="1"/>
    <col min="5126" max="5126" width="8.7109375" style="179" customWidth="1"/>
    <col min="5127" max="5127" width="10.7109375" style="179" customWidth="1"/>
    <col min="5128" max="5128" width="8.5703125" style="179" bestFit="1" customWidth="1"/>
    <col min="5129" max="5129" width="7.5703125" style="179" bestFit="1" customWidth="1"/>
    <col min="5130" max="5130" width="9" style="179" bestFit="1" customWidth="1"/>
    <col min="5131" max="5131" width="8.28515625" style="179" bestFit="1" customWidth="1"/>
    <col min="5132" max="5132" width="9.28515625" style="179" bestFit="1" customWidth="1"/>
    <col min="5133" max="5133" width="8.42578125" style="179" bestFit="1" customWidth="1"/>
    <col min="5134" max="5134" width="7.5703125" style="179" customWidth="1"/>
    <col min="5135" max="5136" width="7.5703125" style="179" bestFit="1" customWidth="1"/>
    <col min="5137" max="5137" width="10.140625" style="179" bestFit="1" customWidth="1"/>
    <col min="5138" max="5138" width="11" style="179" bestFit="1" customWidth="1"/>
    <col min="5139" max="5139" width="14.5703125" style="179" customWidth="1"/>
    <col min="5140" max="5140" width="13.140625" style="179" customWidth="1"/>
    <col min="5141" max="5141" width="12.85546875" style="179" customWidth="1"/>
    <col min="5142" max="5142" width="13.5703125" style="179" customWidth="1"/>
    <col min="5143" max="5143" width="12.28515625" style="179" customWidth="1"/>
    <col min="5144" max="5144" width="14.85546875" style="179" customWidth="1"/>
    <col min="5145" max="5377" width="9.140625" style="179"/>
    <col min="5378" max="5378" width="2.85546875" style="179" customWidth="1"/>
    <col min="5379" max="5379" width="13.85546875" style="179" bestFit="1" customWidth="1"/>
    <col min="5380" max="5380" width="9.5703125" style="179" customWidth="1"/>
    <col min="5381" max="5381" width="9.28515625" style="179" customWidth="1"/>
    <col min="5382" max="5382" width="8.7109375" style="179" customWidth="1"/>
    <col min="5383" max="5383" width="10.7109375" style="179" customWidth="1"/>
    <col min="5384" max="5384" width="8.5703125" style="179" bestFit="1" customWidth="1"/>
    <col min="5385" max="5385" width="7.5703125" style="179" bestFit="1" customWidth="1"/>
    <col min="5386" max="5386" width="9" style="179" bestFit="1" customWidth="1"/>
    <col min="5387" max="5387" width="8.28515625" style="179" bestFit="1" customWidth="1"/>
    <col min="5388" max="5388" width="9.28515625" style="179" bestFit="1" customWidth="1"/>
    <col min="5389" max="5389" width="8.42578125" style="179" bestFit="1" customWidth="1"/>
    <col min="5390" max="5390" width="7.5703125" style="179" customWidth="1"/>
    <col min="5391" max="5392" width="7.5703125" style="179" bestFit="1" customWidth="1"/>
    <col min="5393" max="5393" width="10.140625" style="179" bestFit="1" customWidth="1"/>
    <col min="5394" max="5394" width="11" style="179" bestFit="1" customWidth="1"/>
    <col min="5395" max="5395" width="14.5703125" style="179" customWidth="1"/>
    <col min="5396" max="5396" width="13.140625" style="179" customWidth="1"/>
    <col min="5397" max="5397" width="12.85546875" style="179" customWidth="1"/>
    <col min="5398" max="5398" width="13.5703125" style="179" customWidth="1"/>
    <col min="5399" max="5399" width="12.28515625" style="179" customWidth="1"/>
    <col min="5400" max="5400" width="14.85546875" style="179" customWidth="1"/>
    <col min="5401" max="5633" width="9.140625" style="179"/>
    <col min="5634" max="5634" width="2.85546875" style="179" customWidth="1"/>
    <col min="5635" max="5635" width="13.85546875" style="179" bestFit="1" customWidth="1"/>
    <col min="5636" max="5636" width="9.5703125" style="179" customWidth="1"/>
    <col min="5637" max="5637" width="9.28515625" style="179" customWidth="1"/>
    <col min="5638" max="5638" width="8.7109375" style="179" customWidth="1"/>
    <col min="5639" max="5639" width="10.7109375" style="179" customWidth="1"/>
    <col min="5640" max="5640" width="8.5703125" style="179" bestFit="1" customWidth="1"/>
    <col min="5641" max="5641" width="7.5703125" style="179" bestFit="1" customWidth="1"/>
    <col min="5642" max="5642" width="9" style="179" bestFit="1" customWidth="1"/>
    <col min="5643" max="5643" width="8.28515625" style="179" bestFit="1" customWidth="1"/>
    <col min="5644" max="5644" width="9.28515625" style="179" bestFit="1" customWidth="1"/>
    <col min="5645" max="5645" width="8.42578125" style="179" bestFit="1" customWidth="1"/>
    <col min="5646" max="5646" width="7.5703125" style="179" customWidth="1"/>
    <col min="5647" max="5648" width="7.5703125" style="179" bestFit="1" customWidth="1"/>
    <col min="5649" max="5649" width="10.140625" style="179" bestFit="1" customWidth="1"/>
    <col min="5650" max="5650" width="11" style="179" bestFit="1" customWidth="1"/>
    <col min="5651" max="5651" width="14.5703125" style="179" customWidth="1"/>
    <col min="5652" max="5652" width="13.140625" style="179" customWidth="1"/>
    <col min="5653" max="5653" width="12.85546875" style="179" customWidth="1"/>
    <col min="5654" max="5654" width="13.5703125" style="179" customWidth="1"/>
    <col min="5655" max="5655" width="12.28515625" style="179" customWidth="1"/>
    <col min="5656" max="5656" width="14.85546875" style="179" customWidth="1"/>
    <col min="5657" max="5889" width="9.140625" style="179"/>
    <col min="5890" max="5890" width="2.85546875" style="179" customWidth="1"/>
    <col min="5891" max="5891" width="13.85546875" style="179" bestFit="1" customWidth="1"/>
    <col min="5892" max="5892" width="9.5703125" style="179" customWidth="1"/>
    <col min="5893" max="5893" width="9.28515625" style="179" customWidth="1"/>
    <col min="5894" max="5894" width="8.7109375" style="179" customWidth="1"/>
    <col min="5895" max="5895" width="10.7109375" style="179" customWidth="1"/>
    <col min="5896" max="5896" width="8.5703125" style="179" bestFit="1" customWidth="1"/>
    <col min="5897" max="5897" width="7.5703125" style="179" bestFit="1" customWidth="1"/>
    <col min="5898" max="5898" width="9" style="179" bestFit="1" customWidth="1"/>
    <col min="5899" max="5899" width="8.28515625" style="179" bestFit="1" customWidth="1"/>
    <col min="5900" max="5900" width="9.28515625" style="179" bestFit="1" customWidth="1"/>
    <col min="5901" max="5901" width="8.42578125" style="179" bestFit="1" customWidth="1"/>
    <col min="5902" max="5902" width="7.5703125" style="179" customWidth="1"/>
    <col min="5903" max="5904" width="7.5703125" style="179" bestFit="1" customWidth="1"/>
    <col min="5905" max="5905" width="10.140625" style="179" bestFit="1" customWidth="1"/>
    <col min="5906" max="5906" width="11" style="179" bestFit="1" customWidth="1"/>
    <col min="5907" max="5907" width="14.5703125" style="179" customWidth="1"/>
    <col min="5908" max="5908" width="13.140625" style="179" customWidth="1"/>
    <col min="5909" max="5909" width="12.85546875" style="179" customWidth="1"/>
    <col min="5910" max="5910" width="13.5703125" style="179" customWidth="1"/>
    <col min="5911" max="5911" width="12.28515625" style="179" customWidth="1"/>
    <col min="5912" max="5912" width="14.85546875" style="179" customWidth="1"/>
    <col min="5913" max="6145" width="9.140625" style="179"/>
    <col min="6146" max="6146" width="2.85546875" style="179" customWidth="1"/>
    <col min="6147" max="6147" width="13.85546875" style="179" bestFit="1" customWidth="1"/>
    <col min="6148" max="6148" width="9.5703125" style="179" customWidth="1"/>
    <col min="6149" max="6149" width="9.28515625" style="179" customWidth="1"/>
    <col min="6150" max="6150" width="8.7109375" style="179" customWidth="1"/>
    <col min="6151" max="6151" width="10.7109375" style="179" customWidth="1"/>
    <col min="6152" max="6152" width="8.5703125" style="179" bestFit="1" customWidth="1"/>
    <col min="6153" max="6153" width="7.5703125" style="179" bestFit="1" customWidth="1"/>
    <col min="6154" max="6154" width="9" style="179" bestFit="1" customWidth="1"/>
    <col min="6155" max="6155" width="8.28515625" style="179" bestFit="1" customWidth="1"/>
    <col min="6156" max="6156" width="9.28515625" style="179" bestFit="1" customWidth="1"/>
    <col min="6157" max="6157" width="8.42578125" style="179" bestFit="1" customWidth="1"/>
    <col min="6158" max="6158" width="7.5703125" style="179" customWidth="1"/>
    <col min="6159" max="6160" width="7.5703125" style="179" bestFit="1" customWidth="1"/>
    <col min="6161" max="6161" width="10.140625" style="179" bestFit="1" customWidth="1"/>
    <col min="6162" max="6162" width="11" style="179" bestFit="1" customWidth="1"/>
    <col min="6163" max="6163" width="14.5703125" style="179" customWidth="1"/>
    <col min="6164" max="6164" width="13.140625" style="179" customWidth="1"/>
    <col min="6165" max="6165" width="12.85546875" style="179" customWidth="1"/>
    <col min="6166" max="6166" width="13.5703125" style="179" customWidth="1"/>
    <col min="6167" max="6167" width="12.28515625" style="179" customWidth="1"/>
    <col min="6168" max="6168" width="14.85546875" style="179" customWidth="1"/>
    <col min="6169" max="6401" width="9.140625" style="179"/>
    <col min="6402" max="6402" width="2.85546875" style="179" customWidth="1"/>
    <col min="6403" max="6403" width="13.85546875" style="179" bestFit="1" customWidth="1"/>
    <col min="6404" max="6404" width="9.5703125" style="179" customWidth="1"/>
    <col min="6405" max="6405" width="9.28515625" style="179" customWidth="1"/>
    <col min="6406" max="6406" width="8.7109375" style="179" customWidth="1"/>
    <col min="6407" max="6407" width="10.7109375" style="179" customWidth="1"/>
    <col min="6408" max="6408" width="8.5703125" style="179" bestFit="1" customWidth="1"/>
    <col min="6409" max="6409" width="7.5703125" style="179" bestFit="1" customWidth="1"/>
    <col min="6410" max="6410" width="9" style="179" bestFit="1" customWidth="1"/>
    <col min="6411" max="6411" width="8.28515625" style="179" bestFit="1" customWidth="1"/>
    <col min="6412" max="6412" width="9.28515625" style="179" bestFit="1" customWidth="1"/>
    <col min="6413" max="6413" width="8.42578125" style="179" bestFit="1" customWidth="1"/>
    <col min="6414" max="6414" width="7.5703125" style="179" customWidth="1"/>
    <col min="6415" max="6416" width="7.5703125" style="179" bestFit="1" customWidth="1"/>
    <col min="6417" max="6417" width="10.140625" style="179" bestFit="1" customWidth="1"/>
    <col min="6418" max="6418" width="11" style="179" bestFit="1" customWidth="1"/>
    <col min="6419" max="6419" width="14.5703125" style="179" customWidth="1"/>
    <col min="6420" max="6420" width="13.140625" style="179" customWidth="1"/>
    <col min="6421" max="6421" width="12.85546875" style="179" customWidth="1"/>
    <col min="6422" max="6422" width="13.5703125" style="179" customWidth="1"/>
    <col min="6423" max="6423" width="12.28515625" style="179" customWidth="1"/>
    <col min="6424" max="6424" width="14.85546875" style="179" customWidth="1"/>
    <col min="6425" max="6657" width="9.140625" style="179"/>
    <col min="6658" max="6658" width="2.85546875" style="179" customWidth="1"/>
    <col min="6659" max="6659" width="13.85546875" style="179" bestFit="1" customWidth="1"/>
    <col min="6660" max="6660" width="9.5703125" style="179" customWidth="1"/>
    <col min="6661" max="6661" width="9.28515625" style="179" customWidth="1"/>
    <col min="6662" max="6662" width="8.7109375" style="179" customWidth="1"/>
    <col min="6663" max="6663" width="10.7109375" style="179" customWidth="1"/>
    <col min="6664" max="6664" width="8.5703125" style="179" bestFit="1" customWidth="1"/>
    <col min="6665" max="6665" width="7.5703125" style="179" bestFit="1" customWidth="1"/>
    <col min="6666" max="6666" width="9" style="179" bestFit="1" customWidth="1"/>
    <col min="6667" max="6667" width="8.28515625" style="179" bestFit="1" customWidth="1"/>
    <col min="6668" max="6668" width="9.28515625" style="179" bestFit="1" customWidth="1"/>
    <col min="6669" max="6669" width="8.42578125" style="179" bestFit="1" customWidth="1"/>
    <col min="6670" max="6670" width="7.5703125" style="179" customWidth="1"/>
    <col min="6671" max="6672" width="7.5703125" style="179" bestFit="1" customWidth="1"/>
    <col min="6673" max="6673" width="10.140625" style="179" bestFit="1" customWidth="1"/>
    <col min="6674" max="6674" width="11" style="179" bestFit="1" customWidth="1"/>
    <col min="6675" max="6675" width="14.5703125" style="179" customWidth="1"/>
    <col min="6676" max="6676" width="13.140625" style="179" customWidth="1"/>
    <col min="6677" max="6677" width="12.85546875" style="179" customWidth="1"/>
    <col min="6678" max="6678" width="13.5703125" style="179" customWidth="1"/>
    <col min="6679" max="6679" width="12.28515625" style="179" customWidth="1"/>
    <col min="6680" max="6680" width="14.85546875" style="179" customWidth="1"/>
    <col min="6681" max="6913" width="9.140625" style="179"/>
    <col min="6914" max="6914" width="2.85546875" style="179" customWidth="1"/>
    <col min="6915" max="6915" width="13.85546875" style="179" bestFit="1" customWidth="1"/>
    <col min="6916" max="6916" width="9.5703125" style="179" customWidth="1"/>
    <col min="6917" max="6917" width="9.28515625" style="179" customWidth="1"/>
    <col min="6918" max="6918" width="8.7109375" style="179" customWidth="1"/>
    <col min="6919" max="6919" width="10.7109375" style="179" customWidth="1"/>
    <col min="6920" max="6920" width="8.5703125" style="179" bestFit="1" customWidth="1"/>
    <col min="6921" max="6921" width="7.5703125" style="179" bestFit="1" customWidth="1"/>
    <col min="6922" max="6922" width="9" style="179" bestFit="1" customWidth="1"/>
    <col min="6923" max="6923" width="8.28515625" style="179" bestFit="1" customWidth="1"/>
    <col min="6924" max="6924" width="9.28515625" style="179" bestFit="1" customWidth="1"/>
    <col min="6925" max="6925" width="8.42578125" style="179" bestFit="1" customWidth="1"/>
    <col min="6926" max="6926" width="7.5703125" style="179" customWidth="1"/>
    <col min="6927" max="6928" width="7.5703125" style="179" bestFit="1" customWidth="1"/>
    <col min="6929" max="6929" width="10.140625" style="179" bestFit="1" customWidth="1"/>
    <col min="6930" max="6930" width="11" style="179" bestFit="1" customWidth="1"/>
    <col min="6931" max="6931" width="14.5703125" style="179" customWidth="1"/>
    <col min="6932" max="6932" width="13.140625" style="179" customWidth="1"/>
    <col min="6933" max="6933" width="12.85546875" style="179" customWidth="1"/>
    <col min="6934" max="6934" width="13.5703125" style="179" customWidth="1"/>
    <col min="6935" max="6935" width="12.28515625" style="179" customWidth="1"/>
    <col min="6936" max="6936" width="14.85546875" style="179" customWidth="1"/>
    <col min="6937" max="7169" width="9.140625" style="179"/>
    <col min="7170" max="7170" width="2.85546875" style="179" customWidth="1"/>
    <col min="7171" max="7171" width="13.85546875" style="179" bestFit="1" customWidth="1"/>
    <col min="7172" max="7172" width="9.5703125" style="179" customWidth="1"/>
    <col min="7173" max="7173" width="9.28515625" style="179" customWidth="1"/>
    <col min="7174" max="7174" width="8.7109375" style="179" customWidth="1"/>
    <col min="7175" max="7175" width="10.7109375" style="179" customWidth="1"/>
    <col min="7176" max="7176" width="8.5703125" style="179" bestFit="1" customWidth="1"/>
    <col min="7177" max="7177" width="7.5703125" style="179" bestFit="1" customWidth="1"/>
    <col min="7178" max="7178" width="9" style="179" bestFit="1" customWidth="1"/>
    <col min="7179" max="7179" width="8.28515625" style="179" bestFit="1" customWidth="1"/>
    <col min="7180" max="7180" width="9.28515625" style="179" bestFit="1" customWidth="1"/>
    <col min="7181" max="7181" width="8.42578125" style="179" bestFit="1" customWidth="1"/>
    <col min="7182" max="7182" width="7.5703125" style="179" customWidth="1"/>
    <col min="7183" max="7184" width="7.5703125" style="179" bestFit="1" customWidth="1"/>
    <col min="7185" max="7185" width="10.140625" style="179" bestFit="1" customWidth="1"/>
    <col min="7186" max="7186" width="11" style="179" bestFit="1" customWidth="1"/>
    <col min="7187" max="7187" width="14.5703125" style="179" customWidth="1"/>
    <col min="7188" max="7188" width="13.140625" style="179" customWidth="1"/>
    <col min="7189" max="7189" width="12.85546875" style="179" customWidth="1"/>
    <col min="7190" max="7190" width="13.5703125" style="179" customWidth="1"/>
    <col min="7191" max="7191" width="12.28515625" style="179" customWidth="1"/>
    <col min="7192" max="7192" width="14.85546875" style="179" customWidth="1"/>
    <col min="7193" max="7425" width="9.140625" style="179"/>
    <col min="7426" max="7426" width="2.85546875" style="179" customWidth="1"/>
    <col min="7427" max="7427" width="13.85546875" style="179" bestFit="1" customWidth="1"/>
    <col min="7428" max="7428" width="9.5703125" style="179" customWidth="1"/>
    <col min="7429" max="7429" width="9.28515625" style="179" customWidth="1"/>
    <col min="7430" max="7430" width="8.7109375" style="179" customWidth="1"/>
    <col min="7431" max="7431" width="10.7109375" style="179" customWidth="1"/>
    <col min="7432" max="7432" width="8.5703125" style="179" bestFit="1" customWidth="1"/>
    <col min="7433" max="7433" width="7.5703125" style="179" bestFit="1" customWidth="1"/>
    <col min="7434" max="7434" width="9" style="179" bestFit="1" customWidth="1"/>
    <col min="7435" max="7435" width="8.28515625" style="179" bestFit="1" customWidth="1"/>
    <col min="7436" max="7436" width="9.28515625" style="179" bestFit="1" customWidth="1"/>
    <col min="7437" max="7437" width="8.42578125" style="179" bestFit="1" customWidth="1"/>
    <col min="7438" max="7438" width="7.5703125" style="179" customWidth="1"/>
    <col min="7439" max="7440" width="7.5703125" style="179" bestFit="1" customWidth="1"/>
    <col min="7441" max="7441" width="10.140625" style="179" bestFit="1" customWidth="1"/>
    <col min="7442" max="7442" width="11" style="179" bestFit="1" customWidth="1"/>
    <col min="7443" max="7443" width="14.5703125" style="179" customWidth="1"/>
    <col min="7444" max="7444" width="13.140625" style="179" customWidth="1"/>
    <col min="7445" max="7445" width="12.85546875" style="179" customWidth="1"/>
    <col min="7446" max="7446" width="13.5703125" style="179" customWidth="1"/>
    <col min="7447" max="7447" width="12.28515625" style="179" customWidth="1"/>
    <col min="7448" max="7448" width="14.85546875" style="179" customWidth="1"/>
    <col min="7449" max="7681" width="9.140625" style="179"/>
    <col min="7682" max="7682" width="2.85546875" style="179" customWidth="1"/>
    <col min="7683" max="7683" width="13.85546875" style="179" bestFit="1" customWidth="1"/>
    <col min="7684" max="7684" width="9.5703125" style="179" customWidth="1"/>
    <col min="7685" max="7685" width="9.28515625" style="179" customWidth="1"/>
    <col min="7686" max="7686" width="8.7109375" style="179" customWidth="1"/>
    <col min="7687" max="7687" width="10.7109375" style="179" customWidth="1"/>
    <col min="7688" max="7688" width="8.5703125" style="179" bestFit="1" customWidth="1"/>
    <col min="7689" max="7689" width="7.5703125" style="179" bestFit="1" customWidth="1"/>
    <col min="7690" max="7690" width="9" style="179" bestFit="1" customWidth="1"/>
    <col min="7691" max="7691" width="8.28515625" style="179" bestFit="1" customWidth="1"/>
    <col min="7692" max="7692" width="9.28515625" style="179" bestFit="1" customWidth="1"/>
    <col min="7693" max="7693" width="8.42578125" style="179" bestFit="1" customWidth="1"/>
    <col min="7694" max="7694" width="7.5703125" style="179" customWidth="1"/>
    <col min="7695" max="7696" width="7.5703125" style="179" bestFit="1" customWidth="1"/>
    <col min="7697" max="7697" width="10.140625" style="179" bestFit="1" customWidth="1"/>
    <col min="7698" max="7698" width="11" style="179" bestFit="1" customWidth="1"/>
    <col min="7699" max="7699" width="14.5703125" style="179" customWidth="1"/>
    <col min="7700" max="7700" width="13.140625" style="179" customWidth="1"/>
    <col min="7701" max="7701" width="12.85546875" style="179" customWidth="1"/>
    <col min="7702" max="7702" width="13.5703125" style="179" customWidth="1"/>
    <col min="7703" max="7703" width="12.28515625" style="179" customWidth="1"/>
    <col min="7704" max="7704" width="14.85546875" style="179" customWidth="1"/>
    <col min="7705" max="7937" width="9.140625" style="179"/>
    <col min="7938" max="7938" width="2.85546875" style="179" customWidth="1"/>
    <col min="7939" max="7939" width="13.85546875" style="179" bestFit="1" customWidth="1"/>
    <col min="7940" max="7940" width="9.5703125" style="179" customWidth="1"/>
    <col min="7941" max="7941" width="9.28515625" style="179" customWidth="1"/>
    <col min="7942" max="7942" width="8.7109375" style="179" customWidth="1"/>
    <col min="7943" max="7943" width="10.7109375" style="179" customWidth="1"/>
    <col min="7944" max="7944" width="8.5703125" style="179" bestFit="1" customWidth="1"/>
    <col min="7945" max="7945" width="7.5703125" style="179" bestFit="1" customWidth="1"/>
    <col min="7946" max="7946" width="9" style="179" bestFit="1" customWidth="1"/>
    <col min="7947" max="7947" width="8.28515625" style="179" bestFit="1" customWidth="1"/>
    <col min="7948" max="7948" width="9.28515625" style="179" bestFit="1" customWidth="1"/>
    <col min="7949" max="7949" width="8.42578125" style="179" bestFit="1" customWidth="1"/>
    <col min="7950" max="7950" width="7.5703125" style="179" customWidth="1"/>
    <col min="7951" max="7952" width="7.5703125" style="179" bestFit="1" customWidth="1"/>
    <col min="7953" max="7953" width="10.140625" style="179" bestFit="1" customWidth="1"/>
    <col min="7954" max="7954" width="11" style="179" bestFit="1" customWidth="1"/>
    <col min="7955" max="7955" width="14.5703125" style="179" customWidth="1"/>
    <col min="7956" max="7956" width="13.140625" style="179" customWidth="1"/>
    <col min="7957" max="7957" width="12.85546875" style="179" customWidth="1"/>
    <col min="7958" max="7958" width="13.5703125" style="179" customWidth="1"/>
    <col min="7959" max="7959" width="12.28515625" style="179" customWidth="1"/>
    <col min="7960" max="7960" width="14.85546875" style="179" customWidth="1"/>
    <col min="7961" max="8193" width="9.140625" style="179"/>
    <col min="8194" max="8194" width="2.85546875" style="179" customWidth="1"/>
    <col min="8195" max="8195" width="13.85546875" style="179" bestFit="1" customWidth="1"/>
    <col min="8196" max="8196" width="9.5703125" style="179" customWidth="1"/>
    <col min="8197" max="8197" width="9.28515625" style="179" customWidth="1"/>
    <col min="8198" max="8198" width="8.7109375" style="179" customWidth="1"/>
    <col min="8199" max="8199" width="10.7109375" style="179" customWidth="1"/>
    <col min="8200" max="8200" width="8.5703125" style="179" bestFit="1" customWidth="1"/>
    <col min="8201" max="8201" width="7.5703125" style="179" bestFit="1" customWidth="1"/>
    <col min="8202" max="8202" width="9" style="179" bestFit="1" customWidth="1"/>
    <col min="8203" max="8203" width="8.28515625" style="179" bestFit="1" customWidth="1"/>
    <col min="8204" max="8204" width="9.28515625" style="179" bestFit="1" customWidth="1"/>
    <col min="8205" max="8205" width="8.42578125" style="179" bestFit="1" customWidth="1"/>
    <col min="8206" max="8206" width="7.5703125" style="179" customWidth="1"/>
    <col min="8207" max="8208" width="7.5703125" style="179" bestFit="1" customWidth="1"/>
    <col min="8209" max="8209" width="10.140625" style="179" bestFit="1" customWidth="1"/>
    <col min="8210" max="8210" width="11" style="179" bestFit="1" customWidth="1"/>
    <col min="8211" max="8211" width="14.5703125" style="179" customWidth="1"/>
    <col min="8212" max="8212" width="13.140625" style="179" customWidth="1"/>
    <col min="8213" max="8213" width="12.85546875" style="179" customWidth="1"/>
    <col min="8214" max="8214" width="13.5703125" style="179" customWidth="1"/>
    <col min="8215" max="8215" width="12.28515625" style="179" customWidth="1"/>
    <col min="8216" max="8216" width="14.85546875" style="179" customWidth="1"/>
    <col min="8217" max="8449" width="9.140625" style="179"/>
    <col min="8450" max="8450" width="2.85546875" style="179" customWidth="1"/>
    <col min="8451" max="8451" width="13.85546875" style="179" bestFit="1" customWidth="1"/>
    <col min="8452" max="8452" width="9.5703125" style="179" customWidth="1"/>
    <col min="8453" max="8453" width="9.28515625" style="179" customWidth="1"/>
    <col min="8454" max="8454" width="8.7109375" style="179" customWidth="1"/>
    <col min="8455" max="8455" width="10.7109375" style="179" customWidth="1"/>
    <col min="8456" max="8456" width="8.5703125" style="179" bestFit="1" customWidth="1"/>
    <col min="8457" max="8457" width="7.5703125" style="179" bestFit="1" customWidth="1"/>
    <col min="8458" max="8458" width="9" style="179" bestFit="1" customWidth="1"/>
    <col min="8459" max="8459" width="8.28515625" style="179" bestFit="1" customWidth="1"/>
    <col min="8460" max="8460" width="9.28515625" style="179" bestFit="1" customWidth="1"/>
    <col min="8461" max="8461" width="8.42578125" style="179" bestFit="1" customWidth="1"/>
    <col min="8462" max="8462" width="7.5703125" style="179" customWidth="1"/>
    <col min="8463" max="8464" width="7.5703125" style="179" bestFit="1" customWidth="1"/>
    <col min="8465" max="8465" width="10.140625" style="179" bestFit="1" customWidth="1"/>
    <col min="8466" max="8466" width="11" style="179" bestFit="1" customWidth="1"/>
    <col min="8467" max="8467" width="14.5703125" style="179" customWidth="1"/>
    <col min="8468" max="8468" width="13.140625" style="179" customWidth="1"/>
    <col min="8469" max="8469" width="12.85546875" style="179" customWidth="1"/>
    <col min="8470" max="8470" width="13.5703125" style="179" customWidth="1"/>
    <col min="8471" max="8471" width="12.28515625" style="179" customWidth="1"/>
    <col min="8472" max="8472" width="14.85546875" style="179" customWidth="1"/>
    <col min="8473" max="8705" width="9.140625" style="179"/>
    <col min="8706" max="8706" width="2.85546875" style="179" customWidth="1"/>
    <col min="8707" max="8707" width="13.85546875" style="179" bestFit="1" customWidth="1"/>
    <col min="8708" max="8708" width="9.5703125" style="179" customWidth="1"/>
    <col min="8709" max="8709" width="9.28515625" style="179" customWidth="1"/>
    <col min="8710" max="8710" width="8.7109375" style="179" customWidth="1"/>
    <col min="8711" max="8711" width="10.7109375" style="179" customWidth="1"/>
    <col min="8712" max="8712" width="8.5703125" style="179" bestFit="1" customWidth="1"/>
    <col min="8713" max="8713" width="7.5703125" style="179" bestFit="1" customWidth="1"/>
    <col min="8714" max="8714" width="9" style="179" bestFit="1" customWidth="1"/>
    <col min="8715" max="8715" width="8.28515625" style="179" bestFit="1" customWidth="1"/>
    <col min="8716" max="8716" width="9.28515625" style="179" bestFit="1" customWidth="1"/>
    <col min="8717" max="8717" width="8.42578125" style="179" bestFit="1" customWidth="1"/>
    <col min="8718" max="8718" width="7.5703125" style="179" customWidth="1"/>
    <col min="8719" max="8720" width="7.5703125" style="179" bestFit="1" customWidth="1"/>
    <col min="8721" max="8721" width="10.140625" style="179" bestFit="1" customWidth="1"/>
    <col min="8722" max="8722" width="11" style="179" bestFit="1" customWidth="1"/>
    <col min="8723" max="8723" width="14.5703125" style="179" customWidth="1"/>
    <col min="8724" max="8724" width="13.140625" style="179" customWidth="1"/>
    <col min="8725" max="8725" width="12.85546875" style="179" customWidth="1"/>
    <col min="8726" max="8726" width="13.5703125" style="179" customWidth="1"/>
    <col min="8727" max="8727" width="12.28515625" style="179" customWidth="1"/>
    <col min="8728" max="8728" width="14.85546875" style="179" customWidth="1"/>
    <col min="8729" max="8961" width="9.140625" style="179"/>
    <col min="8962" max="8962" width="2.85546875" style="179" customWidth="1"/>
    <col min="8963" max="8963" width="13.85546875" style="179" bestFit="1" customWidth="1"/>
    <col min="8964" max="8964" width="9.5703125" style="179" customWidth="1"/>
    <col min="8965" max="8965" width="9.28515625" style="179" customWidth="1"/>
    <col min="8966" max="8966" width="8.7109375" style="179" customWidth="1"/>
    <col min="8967" max="8967" width="10.7109375" style="179" customWidth="1"/>
    <col min="8968" max="8968" width="8.5703125" style="179" bestFit="1" customWidth="1"/>
    <col min="8969" max="8969" width="7.5703125" style="179" bestFit="1" customWidth="1"/>
    <col min="8970" max="8970" width="9" style="179" bestFit="1" customWidth="1"/>
    <col min="8971" max="8971" width="8.28515625" style="179" bestFit="1" customWidth="1"/>
    <col min="8972" max="8972" width="9.28515625" style="179" bestFit="1" customWidth="1"/>
    <col min="8973" max="8973" width="8.42578125" style="179" bestFit="1" customWidth="1"/>
    <col min="8974" max="8974" width="7.5703125" style="179" customWidth="1"/>
    <col min="8975" max="8976" width="7.5703125" style="179" bestFit="1" customWidth="1"/>
    <col min="8977" max="8977" width="10.140625" style="179" bestFit="1" customWidth="1"/>
    <col min="8978" max="8978" width="11" style="179" bestFit="1" customWidth="1"/>
    <col min="8979" max="8979" width="14.5703125" style="179" customWidth="1"/>
    <col min="8980" max="8980" width="13.140625" style="179" customWidth="1"/>
    <col min="8981" max="8981" width="12.85546875" style="179" customWidth="1"/>
    <col min="8982" max="8982" width="13.5703125" style="179" customWidth="1"/>
    <col min="8983" max="8983" width="12.28515625" style="179" customWidth="1"/>
    <col min="8984" max="8984" width="14.85546875" style="179" customWidth="1"/>
    <col min="8985" max="9217" width="9.140625" style="179"/>
    <col min="9218" max="9218" width="2.85546875" style="179" customWidth="1"/>
    <col min="9219" max="9219" width="13.85546875" style="179" bestFit="1" customWidth="1"/>
    <col min="9220" max="9220" width="9.5703125" style="179" customWidth="1"/>
    <col min="9221" max="9221" width="9.28515625" style="179" customWidth="1"/>
    <col min="9222" max="9222" width="8.7109375" style="179" customWidth="1"/>
    <col min="9223" max="9223" width="10.7109375" style="179" customWidth="1"/>
    <col min="9224" max="9224" width="8.5703125" style="179" bestFit="1" customWidth="1"/>
    <col min="9225" max="9225" width="7.5703125" style="179" bestFit="1" customWidth="1"/>
    <col min="9226" max="9226" width="9" style="179" bestFit="1" customWidth="1"/>
    <col min="9227" max="9227" width="8.28515625" style="179" bestFit="1" customWidth="1"/>
    <col min="9228" max="9228" width="9.28515625" style="179" bestFit="1" customWidth="1"/>
    <col min="9229" max="9229" width="8.42578125" style="179" bestFit="1" customWidth="1"/>
    <col min="9230" max="9230" width="7.5703125" style="179" customWidth="1"/>
    <col min="9231" max="9232" width="7.5703125" style="179" bestFit="1" customWidth="1"/>
    <col min="9233" max="9233" width="10.140625" style="179" bestFit="1" customWidth="1"/>
    <col min="9234" max="9234" width="11" style="179" bestFit="1" customWidth="1"/>
    <col min="9235" max="9235" width="14.5703125" style="179" customWidth="1"/>
    <col min="9236" max="9236" width="13.140625" style="179" customWidth="1"/>
    <col min="9237" max="9237" width="12.85546875" style="179" customWidth="1"/>
    <col min="9238" max="9238" width="13.5703125" style="179" customWidth="1"/>
    <col min="9239" max="9239" width="12.28515625" style="179" customWidth="1"/>
    <col min="9240" max="9240" width="14.85546875" style="179" customWidth="1"/>
    <col min="9241" max="9473" width="9.140625" style="179"/>
    <col min="9474" max="9474" width="2.85546875" style="179" customWidth="1"/>
    <col min="9475" max="9475" width="13.85546875" style="179" bestFit="1" customWidth="1"/>
    <col min="9476" max="9476" width="9.5703125" style="179" customWidth="1"/>
    <col min="9477" max="9477" width="9.28515625" style="179" customWidth="1"/>
    <col min="9478" max="9478" width="8.7109375" style="179" customWidth="1"/>
    <col min="9479" max="9479" width="10.7109375" style="179" customWidth="1"/>
    <col min="9480" max="9480" width="8.5703125" style="179" bestFit="1" customWidth="1"/>
    <col min="9481" max="9481" width="7.5703125" style="179" bestFit="1" customWidth="1"/>
    <col min="9482" max="9482" width="9" style="179" bestFit="1" customWidth="1"/>
    <col min="9483" max="9483" width="8.28515625" style="179" bestFit="1" customWidth="1"/>
    <col min="9484" max="9484" width="9.28515625" style="179" bestFit="1" customWidth="1"/>
    <col min="9485" max="9485" width="8.42578125" style="179" bestFit="1" customWidth="1"/>
    <col min="9486" max="9486" width="7.5703125" style="179" customWidth="1"/>
    <col min="9487" max="9488" width="7.5703125" style="179" bestFit="1" customWidth="1"/>
    <col min="9489" max="9489" width="10.140625" style="179" bestFit="1" customWidth="1"/>
    <col min="9490" max="9490" width="11" style="179" bestFit="1" customWidth="1"/>
    <col min="9491" max="9491" width="14.5703125" style="179" customWidth="1"/>
    <col min="9492" max="9492" width="13.140625" style="179" customWidth="1"/>
    <col min="9493" max="9493" width="12.85546875" style="179" customWidth="1"/>
    <col min="9494" max="9494" width="13.5703125" style="179" customWidth="1"/>
    <col min="9495" max="9495" width="12.28515625" style="179" customWidth="1"/>
    <col min="9496" max="9496" width="14.85546875" style="179" customWidth="1"/>
    <col min="9497" max="9729" width="9.140625" style="179"/>
    <col min="9730" max="9730" width="2.85546875" style="179" customWidth="1"/>
    <col min="9731" max="9731" width="13.85546875" style="179" bestFit="1" customWidth="1"/>
    <col min="9732" max="9732" width="9.5703125" style="179" customWidth="1"/>
    <col min="9733" max="9733" width="9.28515625" style="179" customWidth="1"/>
    <col min="9734" max="9734" width="8.7109375" style="179" customWidth="1"/>
    <col min="9735" max="9735" width="10.7109375" style="179" customWidth="1"/>
    <col min="9736" max="9736" width="8.5703125" style="179" bestFit="1" customWidth="1"/>
    <col min="9737" max="9737" width="7.5703125" style="179" bestFit="1" customWidth="1"/>
    <col min="9738" max="9738" width="9" style="179" bestFit="1" customWidth="1"/>
    <col min="9739" max="9739" width="8.28515625" style="179" bestFit="1" customWidth="1"/>
    <col min="9740" max="9740" width="9.28515625" style="179" bestFit="1" customWidth="1"/>
    <col min="9741" max="9741" width="8.42578125" style="179" bestFit="1" customWidth="1"/>
    <col min="9742" max="9742" width="7.5703125" style="179" customWidth="1"/>
    <col min="9743" max="9744" width="7.5703125" style="179" bestFit="1" customWidth="1"/>
    <col min="9745" max="9745" width="10.140625" style="179" bestFit="1" customWidth="1"/>
    <col min="9746" max="9746" width="11" style="179" bestFit="1" customWidth="1"/>
    <col min="9747" max="9747" width="14.5703125" style="179" customWidth="1"/>
    <col min="9748" max="9748" width="13.140625" style="179" customWidth="1"/>
    <col min="9749" max="9749" width="12.85546875" style="179" customWidth="1"/>
    <col min="9750" max="9750" width="13.5703125" style="179" customWidth="1"/>
    <col min="9751" max="9751" width="12.28515625" style="179" customWidth="1"/>
    <col min="9752" max="9752" width="14.85546875" style="179" customWidth="1"/>
    <col min="9753" max="9985" width="9.140625" style="179"/>
    <col min="9986" max="9986" width="2.85546875" style="179" customWidth="1"/>
    <col min="9987" max="9987" width="13.85546875" style="179" bestFit="1" customWidth="1"/>
    <col min="9988" max="9988" width="9.5703125" style="179" customWidth="1"/>
    <col min="9989" max="9989" width="9.28515625" style="179" customWidth="1"/>
    <col min="9990" max="9990" width="8.7109375" style="179" customWidth="1"/>
    <col min="9991" max="9991" width="10.7109375" style="179" customWidth="1"/>
    <col min="9992" max="9992" width="8.5703125" style="179" bestFit="1" customWidth="1"/>
    <col min="9993" max="9993" width="7.5703125" style="179" bestFit="1" customWidth="1"/>
    <col min="9994" max="9994" width="9" style="179" bestFit="1" customWidth="1"/>
    <col min="9995" max="9995" width="8.28515625" style="179" bestFit="1" customWidth="1"/>
    <col min="9996" max="9996" width="9.28515625" style="179" bestFit="1" customWidth="1"/>
    <col min="9997" max="9997" width="8.42578125" style="179" bestFit="1" customWidth="1"/>
    <col min="9998" max="9998" width="7.5703125" style="179" customWidth="1"/>
    <col min="9999" max="10000" width="7.5703125" style="179" bestFit="1" customWidth="1"/>
    <col min="10001" max="10001" width="10.140625" style="179" bestFit="1" customWidth="1"/>
    <col min="10002" max="10002" width="11" style="179" bestFit="1" customWidth="1"/>
    <col min="10003" max="10003" width="14.5703125" style="179" customWidth="1"/>
    <col min="10004" max="10004" width="13.140625" style="179" customWidth="1"/>
    <col min="10005" max="10005" width="12.85546875" style="179" customWidth="1"/>
    <col min="10006" max="10006" width="13.5703125" style="179" customWidth="1"/>
    <col min="10007" max="10007" width="12.28515625" style="179" customWidth="1"/>
    <col min="10008" max="10008" width="14.85546875" style="179" customWidth="1"/>
    <col min="10009" max="10241" width="9.140625" style="179"/>
    <col min="10242" max="10242" width="2.85546875" style="179" customWidth="1"/>
    <col min="10243" max="10243" width="13.85546875" style="179" bestFit="1" customWidth="1"/>
    <col min="10244" max="10244" width="9.5703125" style="179" customWidth="1"/>
    <col min="10245" max="10245" width="9.28515625" style="179" customWidth="1"/>
    <col min="10246" max="10246" width="8.7109375" style="179" customWidth="1"/>
    <col min="10247" max="10247" width="10.7109375" style="179" customWidth="1"/>
    <col min="10248" max="10248" width="8.5703125" style="179" bestFit="1" customWidth="1"/>
    <col min="10249" max="10249" width="7.5703125" style="179" bestFit="1" customWidth="1"/>
    <col min="10250" max="10250" width="9" style="179" bestFit="1" customWidth="1"/>
    <col min="10251" max="10251" width="8.28515625" style="179" bestFit="1" customWidth="1"/>
    <col min="10252" max="10252" width="9.28515625" style="179" bestFit="1" customWidth="1"/>
    <col min="10253" max="10253" width="8.42578125" style="179" bestFit="1" customWidth="1"/>
    <col min="10254" max="10254" width="7.5703125" style="179" customWidth="1"/>
    <col min="10255" max="10256" width="7.5703125" style="179" bestFit="1" customWidth="1"/>
    <col min="10257" max="10257" width="10.140625" style="179" bestFit="1" customWidth="1"/>
    <col min="10258" max="10258" width="11" style="179" bestFit="1" customWidth="1"/>
    <col min="10259" max="10259" width="14.5703125" style="179" customWidth="1"/>
    <col min="10260" max="10260" width="13.140625" style="179" customWidth="1"/>
    <col min="10261" max="10261" width="12.85546875" style="179" customWidth="1"/>
    <col min="10262" max="10262" width="13.5703125" style="179" customWidth="1"/>
    <col min="10263" max="10263" width="12.28515625" style="179" customWidth="1"/>
    <col min="10264" max="10264" width="14.85546875" style="179" customWidth="1"/>
    <col min="10265" max="10497" width="9.140625" style="179"/>
    <col min="10498" max="10498" width="2.85546875" style="179" customWidth="1"/>
    <col min="10499" max="10499" width="13.85546875" style="179" bestFit="1" customWidth="1"/>
    <col min="10500" max="10500" width="9.5703125" style="179" customWidth="1"/>
    <col min="10501" max="10501" width="9.28515625" style="179" customWidth="1"/>
    <col min="10502" max="10502" width="8.7109375" style="179" customWidth="1"/>
    <col min="10503" max="10503" width="10.7109375" style="179" customWidth="1"/>
    <col min="10504" max="10504" width="8.5703125" style="179" bestFit="1" customWidth="1"/>
    <col min="10505" max="10505" width="7.5703125" style="179" bestFit="1" customWidth="1"/>
    <col min="10506" max="10506" width="9" style="179" bestFit="1" customWidth="1"/>
    <col min="10507" max="10507" width="8.28515625" style="179" bestFit="1" customWidth="1"/>
    <col min="10508" max="10508" width="9.28515625" style="179" bestFit="1" customWidth="1"/>
    <col min="10509" max="10509" width="8.42578125" style="179" bestFit="1" customWidth="1"/>
    <col min="10510" max="10510" width="7.5703125" style="179" customWidth="1"/>
    <col min="10511" max="10512" width="7.5703125" style="179" bestFit="1" customWidth="1"/>
    <col min="10513" max="10513" width="10.140625" style="179" bestFit="1" customWidth="1"/>
    <col min="10514" max="10514" width="11" style="179" bestFit="1" customWidth="1"/>
    <col min="10515" max="10515" width="14.5703125" style="179" customWidth="1"/>
    <col min="10516" max="10516" width="13.140625" style="179" customWidth="1"/>
    <col min="10517" max="10517" width="12.85546875" style="179" customWidth="1"/>
    <col min="10518" max="10518" width="13.5703125" style="179" customWidth="1"/>
    <col min="10519" max="10519" width="12.28515625" style="179" customWidth="1"/>
    <col min="10520" max="10520" width="14.85546875" style="179" customWidth="1"/>
    <col min="10521" max="10753" width="9.140625" style="179"/>
    <col min="10754" max="10754" width="2.85546875" style="179" customWidth="1"/>
    <col min="10755" max="10755" width="13.85546875" style="179" bestFit="1" customWidth="1"/>
    <col min="10756" max="10756" width="9.5703125" style="179" customWidth="1"/>
    <col min="10757" max="10757" width="9.28515625" style="179" customWidth="1"/>
    <col min="10758" max="10758" width="8.7109375" style="179" customWidth="1"/>
    <col min="10759" max="10759" width="10.7109375" style="179" customWidth="1"/>
    <col min="10760" max="10760" width="8.5703125" style="179" bestFit="1" customWidth="1"/>
    <col min="10761" max="10761" width="7.5703125" style="179" bestFit="1" customWidth="1"/>
    <col min="10762" max="10762" width="9" style="179" bestFit="1" customWidth="1"/>
    <col min="10763" max="10763" width="8.28515625" style="179" bestFit="1" customWidth="1"/>
    <col min="10764" max="10764" width="9.28515625" style="179" bestFit="1" customWidth="1"/>
    <col min="10765" max="10765" width="8.42578125" style="179" bestFit="1" customWidth="1"/>
    <col min="10766" max="10766" width="7.5703125" style="179" customWidth="1"/>
    <col min="10767" max="10768" width="7.5703125" style="179" bestFit="1" customWidth="1"/>
    <col min="10769" max="10769" width="10.140625" style="179" bestFit="1" customWidth="1"/>
    <col min="10770" max="10770" width="11" style="179" bestFit="1" customWidth="1"/>
    <col min="10771" max="10771" width="14.5703125" style="179" customWidth="1"/>
    <col min="10772" max="10772" width="13.140625" style="179" customWidth="1"/>
    <col min="10773" max="10773" width="12.85546875" style="179" customWidth="1"/>
    <col min="10774" max="10774" width="13.5703125" style="179" customWidth="1"/>
    <col min="10775" max="10775" width="12.28515625" style="179" customWidth="1"/>
    <col min="10776" max="10776" width="14.85546875" style="179" customWidth="1"/>
    <col min="10777" max="11009" width="9.140625" style="179"/>
    <col min="11010" max="11010" width="2.85546875" style="179" customWidth="1"/>
    <col min="11011" max="11011" width="13.85546875" style="179" bestFit="1" customWidth="1"/>
    <col min="11012" max="11012" width="9.5703125" style="179" customWidth="1"/>
    <col min="11013" max="11013" width="9.28515625" style="179" customWidth="1"/>
    <col min="11014" max="11014" width="8.7109375" style="179" customWidth="1"/>
    <col min="11015" max="11015" width="10.7109375" style="179" customWidth="1"/>
    <col min="11016" max="11016" width="8.5703125" style="179" bestFit="1" customWidth="1"/>
    <col min="11017" max="11017" width="7.5703125" style="179" bestFit="1" customWidth="1"/>
    <col min="11018" max="11018" width="9" style="179" bestFit="1" customWidth="1"/>
    <col min="11019" max="11019" width="8.28515625" style="179" bestFit="1" customWidth="1"/>
    <col min="11020" max="11020" width="9.28515625" style="179" bestFit="1" customWidth="1"/>
    <col min="11021" max="11021" width="8.42578125" style="179" bestFit="1" customWidth="1"/>
    <col min="11022" max="11022" width="7.5703125" style="179" customWidth="1"/>
    <col min="11023" max="11024" width="7.5703125" style="179" bestFit="1" customWidth="1"/>
    <col min="11025" max="11025" width="10.140625" style="179" bestFit="1" customWidth="1"/>
    <col min="11026" max="11026" width="11" style="179" bestFit="1" customWidth="1"/>
    <col min="11027" max="11027" width="14.5703125" style="179" customWidth="1"/>
    <col min="11028" max="11028" width="13.140625" style="179" customWidth="1"/>
    <col min="11029" max="11029" width="12.85546875" style="179" customWidth="1"/>
    <col min="11030" max="11030" width="13.5703125" style="179" customWidth="1"/>
    <col min="11031" max="11031" width="12.28515625" style="179" customWidth="1"/>
    <col min="11032" max="11032" width="14.85546875" style="179" customWidth="1"/>
    <col min="11033" max="11265" width="9.140625" style="179"/>
    <col min="11266" max="11266" width="2.85546875" style="179" customWidth="1"/>
    <col min="11267" max="11267" width="13.85546875" style="179" bestFit="1" customWidth="1"/>
    <col min="11268" max="11268" width="9.5703125" style="179" customWidth="1"/>
    <col min="11269" max="11269" width="9.28515625" style="179" customWidth="1"/>
    <col min="11270" max="11270" width="8.7109375" style="179" customWidth="1"/>
    <col min="11271" max="11271" width="10.7109375" style="179" customWidth="1"/>
    <col min="11272" max="11272" width="8.5703125" style="179" bestFit="1" customWidth="1"/>
    <col min="11273" max="11273" width="7.5703125" style="179" bestFit="1" customWidth="1"/>
    <col min="11274" max="11274" width="9" style="179" bestFit="1" customWidth="1"/>
    <col min="11275" max="11275" width="8.28515625" style="179" bestFit="1" customWidth="1"/>
    <col min="11276" max="11276" width="9.28515625" style="179" bestFit="1" customWidth="1"/>
    <col min="11277" max="11277" width="8.42578125" style="179" bestFit="1" customWidth="1"/>
    <col min="11278" max="11278" width="7.5703125" style="179" customWidth="1"/>
    <col min="11279" max="11280" width="7.5703125" style="179" bestFit="1" customWidth="1"/>
    <col min="11281" max="11281" width="10.140625" style="179" bestFit="1" customWidth="1"/>
    <col min="11282" max="11282" width="11" style="179" bestFit="1" customWidth="1"/>
    <col min="11283" max="11283" width="14.5703125" style="179" customWidth="1"/>
    <col min="11284" max="11284" width="13.140625" style="179" customWidth="1"/>
    <col min="11285" max="11285" width="12.85546875" style="179" customWidth="1"/>
    <col min="11286" max="11286" width="13.5703125" style="179" customWidth="1"/>
    <col min="11287" max="11287" width="12.28515625" style="179" customWidth="1"/>
    <col min="11288" max="11288" width="14.85546875" style="179" customWidth="1"/>
    <col min="11289" max="11521" width="9.140625" style="179"/>
    <col min="11522" max="11522" width="2.85546875" style="179" customWidth="1"/>
    <col min="11523" max="11523" width="13.85546875" style="179" bestFit="1" customWidth="1"/>
    <col min="11524" max="11524" width="9.5703125" style="179" customWidth="1"/>
    <col min="11525" max="11525" width="9.28515625" style="179" customWidth="1"/>
    <col min="11526" max="11526" width="8.7109375" style="179" customWidth="1"/>
    <col min="11527" max="11527" width="10.7109375" style="179" customWidth="1"/>
    <col min="11528" max="11528" width="8.5703125" style="179" bestFit="1" customWidth="1"/>
    <col min="11529" max="11529" width="7.5703125" style="179" bestFit="1" customWidth="1"/>
    <col min="11530" max="11530" width="9" style="179" bestFit="1" customWidth="1"/>
    <col min="11531" max="11531" width="8.28515625" style="179" bestFit="1" customWidth="1"/>
    <col min="11532" max="11532" width="9.28515625" style="179" bestFit="1" customWidth="1"/>
    <col min="11533" max="11533" width="8.42578125" style="179" bestFit="1" customWidth="1"/>
    <col min="11534" max="11534" width="7.5703125" style="179" customWidth="1"/>
    <col min="11535" max="11536" width="7.5703125" style="179" bestFit="1" customWidth="1"/>
    <col min="11537" max="11537" width="10.140625" style="179" bestFit="1" customWidth="1"/>
    <col min="11538" max="11538" width="11" style="179" bestFit="1" customWidth="1"/>
    <col min="11539" max="11539" width="14.5703125" style="179" customWidth="1"/>
    <col min="11540" max="11540" width="13.140625" style="179" customWidth="1"/>
    <col min="11541" max="11541" width="12.85546875" style="179" customWidth="1"/>
    <col min="11542" max="11542" width="13.5703125" style="179" customWidth="1"/>
    <col min="11543" max="11543" width="12.28515625" style="179" customWidth="1"/>
    <col min="11544" max="11544" width="14.85546875" style="179" customWidth="1"/>
    <col min="11545" max="11777" width="9.140625" style="179"/>
    <col min="11778" max="11778" width="2.85546875" style="179" customWidth="1"/>
    <col min="11779" max="11779" width="13.85546875" style="179" bestFit="1" customWidth="1"/>
    <col min="11780" max="11780" width="9.5703125" style="179" customWidth="1"/>
    <col min="11781" max="11781" width="9.28515625" style="179" customWidth="1"/>
    <col min="11782" max="11782" width="8.7109375" style="179" customWidth="1"/>
    <col min="11783" max="11783" width="10.7109375" style="179" customWidth="1"/>
    <col min="11784" max="11784" width="8.5703125" style="179" bestFit="1" customWidth="1"/>
    <col min="11785" max="11785" width="7.5703125" style="179" bestFit="1" customWidth="1"/>
    <col min="11786" max="11786" width="9" style="179" bestFit="1" customWidth="1"/>
    <col min="11787" max="11787" width="8.28515625" style="179" bestFit="1" customWidth="1"/>
    <col min="11788" max="11788" width="9.28515625" style="179" bestFit="1" customWidth="1"/>
    <col min="11789" max="11789" width="8.42578125" style="179" bestFit="1" customWidth="1"/>
    <col min="11790" max="11790" width="7.5703125" style="179" customWidth="1"/>
    <col min="11791" max="11792" width="7.5703125" style="179" bestFit="1" customWidth="1"/>
    <col min="11793" max="11793" width="10.140625" style="179" bestFit="1" customWidth="1"/>
    <col min="11794" max="11794" width="11" style="179" bestFit="1" customWidth="1"/>
    <col min="11795" max="11795" width="14.5703125" style="179" customWidth="1"/>
    <col min="11796" max="11796" width="13.140625" style="179" customWidth="1"/>
    <col min="11797" max="11797" width="12.85546875" style="179" customWidth="1"/>
    <col min="11798" max="11798" width="13.5703125" style="179" customWidth="1"/>
    <col min="11799" max="11799" width="12.28515625" style="179" customWidth="1"/>
    <col min="11800" max="11800" width="14.85546875" style="179" customWidth="1"/>
    <col min="11801" max="12033" width="9.140625" style="179"/>
    <col min="12034" max="12034" width="2.85546875" style="179" customWidth="1"/>
    <col min="12035" max="12035" width="13.85546875" style="179" bestFit="1" customWidth="1"/>
    <col min="12036" max="12036" width="9.5703125" style="179" customWidth="1"/>
    <col min="12037" max="12037" width="9.28515625" style="179" customWidth="1"/>
    <col min="12038" max="12038" width="8.7109375" style="179" customWidth="1"/>
    <col min="12039" max="12039" width="10.7109375" style="179" customWidth="1"/>
    <col min="12040" max="12040" width="8.5703125" style="179" bestFit="1" customWidth="1"/>
    <col min="12041" max="12041" width="7.5703125" style="179" bestFit="1" customWidth="1"/>
    <col min="12042" max="12042" width="9" style="179" bestFit="1" customWidth="1"/>
    <col min="12043" max="12043" width="8.28515625" style="179" bestFit="1" customWidth="1"/>
    <col min="12044" max="12044" width="9.28515625" style="179" bestFit="1" customWidth="1"/>
    <col min="12045" max="12045" width="8.42578125" style="179" bestFit="1" customWidth="1"/>
    <col min="12046" max="12046" width="7.5703125" style="179" customWidth="1"/>
    <col min="12047" max="12048" width="7.5703125" style="179" bestFit="1" customWidth="1"/>
    <col min="12049" max="12049" width="10.140625" style="179" bestFit="1" customWidth="1"/>
    <col min="12050" max="12050" width="11" style="179" bestFit="1" customWidth="1"/>
    <col min="12051" max="12051" width="14.5703125" style="179" customWidth="1"/>
    <col min="12052" max="12052" width="13.140625" style="179" customWidth="1"/>
    <col min="12053" max="12053" width="12.85546875" style="179" customWidth="1"/>
    <col min="12054" max="12054" width="13.5703125" style="179" customWidth="1"/>
    <col min="12055" max="12055" width="12.28515625" style="179" customWidth="1"/>
    <col min="12056" max="12056" width="14.85546875" style="179" customWidth="1"/>
    <col min="12057" max="12289" width="9.140625" style="179"/>
    <col min="12290" max="12290" width="2.85546875" style="179" customWidth="1"/>
    <col min="12291" max="12291" width="13.85546875" style="179" bestFit="1" customWidth="1"/>
    <col min="12292" max="12292" width="9.5703125" style="179" customWidth="1"/>
    <col min="12293" max="12293" width="9.28515625" style="179" customWidth="1"/>
    <col min="12294" max="12294" width="8.7109375" style="179" customWidth="1"/>
    <col min="12295" max="12295" width="10.7109375" style="179" customWidth="1"/>
    <col min="12296" max="12296" width="8.5703125" style="179" bestFit="1" customWidth="1"/>
    <col min="12297" max="12297" width="7.5703125" style="179" bestFit="1" customWidth="1"/>
    <col min="12298" max="12298" width="9" style="179" bestFit="1" customWidth="1"/>
    <col min="12299" max="12299" width="8.28515625" style="179" bestFit="1" customWidth="1"/>
    <col min="12300" max="12300" width="9.28515625" style="179" bestFit="1" customWidth="1"/>
    <col min="12301" max="12301" width="8.42578125" style="179" bestFit="1" customWidth="1"/>
    <col min="12302" max="12302" width="7.5703125" style="179" customWidth="1"/>
    <col min="12303" max="12304" width="7.5703125" style="179" bestFit="1" customWidth="1"/>
    <col min="12305" max="12305" width="10.140625" style="179" bestFit="1" customWidth="1"/>
    <col min="12306" max="12306" width="11" style="179" bestFit="1" customWidth="1"/>
    <col min="12307" max="12307" width="14.5703125" style="179" customWidth="1"/>
    <col min="12308" max="12308" width="13.140625" style="179" customWidth="1"/>
    <col min="12309" max="12309" width="12.85546875" style="179" customWidth="1"/>
    <col min="12310" max="12310" width="13.5703125" style="179" customWidth="1"/>
    <col min="12311" max="12311" width="12.28515625" style="179" customWidth="1"/>
    <col min="12312" max="12312" width="14.85546875" style="179" customWidth="1"/>
    <col min="12313" max="12545" width="9.140625" style="179"/>
    <col min="12546" max="12546" width="2.85546875" style="179" customWidth="1"/>
    <col min="12547" max="12547" width="13.85546875" style="179" bestFit="1" customWidth="1"/>
    <col min="12548" max="12548" width="9.5703125" style="179" customWidth="1"/>
    <col min="12549" max="12549" width="9.28515625" style="179" customWidth="1"/>
    <col min="12550" max="12550" width="8.7109375" style="179" customWidth="1"/>
    <col min="12551" max="12551" width="10.7109375" style="179" customWidth="1"/>
    <col min="12552" max="12552" width="8.5703125" style="179" bestFit="1" customWidth="1"/>
    <col min="12553" max="12553" width="7.5703125" style="179" bestFit="1" customWidth="1"/>
    <col min="12554" max="12554" width="9" style="179" bestFit="1" customWidth="1"/>
    <col min="12555" max="12555" width="8.28515625" style="179" bestFit="1" customWidth="1"/>
    <col min="12556" max="12556" width="9.28515625" style="179" bestFit="1" customWidth="1"/>
    <col min="12557" max="12557" width="8.42578125" style="179" bestFit="1" customWidth="1"/>
    <col min="12558" max="12558" width="7.5703125" style="179" customWidth="1"/>
    <col min="12559" max="12560" width="7.5703125" style="179" bestFit="1" customWidth="1"/>
    <col min="12561" max="12561" width="10.140625" style="179" bestFit="1" customWidth="1"/>
    <col min="12562" max="12562" width="11" style="179" bestFit="1" customWidth="1"/>
    <col min="12563" max="12563" width="14.5703125" style="179" customWidth="1"/>
    <col min="12564" max="12564" width="13.140625" style="179" customWidth="1"/>
    <col min="12565" max="12565" width="12.85546875" style="179" customWidth="1"/>
    <col min="12566" max="12566" width="13.5703125" style="179" customWidth="1"/>
    <col min="12567" max="12567" width="12.28515625" style="179" customWidth="1"/>
    <col min="12568" max="12568" width="14.85546875" style="179" customWidth="1"/>
    <col min="12569" max="12801" width="9.140625" style="179"/>
    <col min="12802" max="12802" width="2.85546875" style="179" customWidth="1"/>
    <col min="12803" max="12803" width="13.85546875" style="179" bestFit="1" customWidth="1"/>
    <col min="12804" max="12804" width="9.5703125" style="179" customWidth="1"/>
    <col min="12805" max="12805" width="9.28515625" style="179" customWidth="1"/>
    <col min="12806" max="12806" width="8.7109375" style="179" customWidth="1"/>
    <col min="12807" max="12807" width="10.7109375" style="179" customWidth="1"/>
    <col min="12808" max="12808" width="8.5703125" style="179" bestFit="1" customWidth="1"/>
    <col min="12809" max="12809" width="7.5703125" style="179" bestFit="1" customWidth="1"/>
    <col min="12810" max="12810" width="9" style="179" bestFit="1" customWidth="1"/>
    <col min="12811" max="12811" width="8.28515625" style="179" bestFit="1" customWidth="1"/>
    <col min="12812" max="12812" width="9.28515625" style="179" bestFit="1" customWidth="1"/>
    <col min="12813" max="12813" width="8.42578125" style="179" bestFit="1" customWidth="1"/>
    <col min="12814" max="12814" width="7.5703125" style="179" customWidth="1"/>
    <col min="12815" max="12816" width="7.5703125" style="179" bestFit="1" customWidth="1"/>
    <col min="12817" max="12817" width="10.140625" style="179" bestFit="1" customWidth="1"/>
    <col min="12818" max="12818" width="11" style="179" bestFit="1" customWidth="1"/>
    <col min="12819" max="12819" width="14.5703125" style="179" customWidth="1"/>
    <col min="12820" max="12820" width="13.140625" style="179" customWidth="1"/>
    <col min="12821" max="12821" width="12.85546875" style="179" customWidth="1"/>
    <col min="12822" max="12822" width="13.5703125" style="179" customWidth="1"/>
    <col min="12823" max="12823" width="12.28515625" style="179" customWidth="1"/>
    <col min="12824" max="12824" width="14.85546875" style="179" customWidth="1"/>
    <col min="12825" max="13057" width="9.140625" style="179"/>
    <col min="13058" max="13058" width="2.85546875" style="179" customWidth="1"/>
    <col min="13059" max="13059" width="13.85546875" style="179" bestFit="1" customWidth="1"/>
    <col min="13060" max="13060" width="9.5703125" style="179" customWidth="1"/>
    <col min="13061" max="13061" width="9.28515625" style="179" customWidth="1"/>
    <col min="13062" max="13062" width="8.7109375" style="179" customWidth="1"/>
    <col min="13063" max="13063" width="10.7109375" style="179" customWidth="1"/>
    <col min="13064" max="13064" width="8.5703125" style="179" bestFit="1" customWidth="1"/>
    <col min="13065" max="13065" width="7.5703125" style="179" bestFit="1" customWidth="1"/>
    <col min="13066" max="13066" width="9" style="179" bestFit="1" customWidth="1"/>
    <col min="13067" max="13067" width="8.28515625" style="179" bestFit="1" customWidth="1"/>
    <col min="13068" max="13068" width="9.28515625" style="179" bestFit="1" customWidth="1"/>
    <col min="13069" max="13069" width="8.42578125" style="179" bestFit="1" customWidth="1"/>
    <col min="13070" max="13070" width="7.5703125" style="179" customWidth="1"/>
    <col min="13071" max="13072" width="7.5703125" style="179" bestFit="1" customWidth="1"/>
    <col min="13073" max="13073" width="10.140625" style="179" bestFit="1" customWidth="1"/>
    <col min="13074" max="13074" width="11" style="179" bestFit="1" customWidth="1"/>
    <col min="13075" max="13075" width="14.5703125" style="179" customWidth="1"/>
    <col min="13076" max="13076" width="13.140625" style="179" customWidth="1"/>
    <col min="13077" max="13077" width="12.85546875" style="179" customWidth="1"/>
    <col min="13078" max="13078" width="13.5703125" style="179" customWidth="1"/>
    <col min="13079" max="13079" width="12.28515625" style="179" customWidth="1"/>
    <col min="13080" max="13080" width="14.85546875" style="179" customWidth="1"/>
    <col min="13081" max="13313" width="9.140625" style="179"/>
    <col min="13314" max="13314" width="2.85546875" style="179" customWidth="1"/>
    <col min="13315" max="13315" width="13.85546875" style="179" bestFit="1" customWidth="1"/>
    <col min="13316" max="13316" width="9.5703125" style="179" customWidth="1"/>
    <col min="13317" max="13317" width="9.28515625" style="179" customWidth="1"/>
    <col min="13318" max="13318" width="8.7109375" style="179" customWidth="1"/>
    <col min="13319" max="13319" width="10.7109375" style="179" customWidth="1"/>
    <col min="13320" max="13320" width="8.5703125" style="179" bestFit="1" customWidth="1"/>
    <col min="13321" max="13321" width="7.5703125" style="179" bestFit="1" customWidth="1"/>
    <col min="13322" max="13322" width="9" style="179" bestFit="1" customWidth="1"/>
    <col min="13323" max="13323" width="8.28515625" style="179" bestFit="1" customWidth="1"/>
    <col min="13324" max="13324" width="9.28515625" style="179" bestFit="1" customWidth="1"/>
    <col min="13325" max="13325" width="8.42578125" style="179" bestFit="1" customWidth="1"/>
    <col min="13326" max="13326" width="7.5703125" style="179" customWidth="1"/>
    <col min="13327" max="13328" width="7.5703125" style="179" bestFit="1" customWidth="1"/>
    <col min="13329" max="13329" width="10.140625" style="179" bestFit="1" customWidth="1"/>
    <col min="13330" max="13330" width="11" style="179" bestFit="1" customWidth="1"/>
    <col min="13331" max="13331" width="14.5703125" style="179" customWidth="1"/>
    <col min="13332" max="13332" width="13.140625" style="179" customWidth="1"/>
    <col min="13333" max="13333" width="12.85546875" style="179" customWidth="1"/>
    <col min="13334" max="13334" width="13.5703125" style="179" customWidth="1"/>
    <col min="13335" max="13335" width="12.28515625" style="179" customWidth="1"/>
    <col min="13336" max="13336" width="14.85546875" style="179" customWidth="1"/>
    <col min="13337" max="13569" width="9.140625" style="179"/>
    <col min="13570" max="13570" width="2.85546875" style="179" customWidth="1"/>
    <col min="13571" max="13571" width="13.85546875" style="179" bestFit="1" customWidth="1"/>
    <col min="13572" max="13572" width="9.5703125" style="179" customWidth="1"/>
    <col min="13573" max="13573" width="9.28515625" style="179" customWidth="1"/>
    <col min="13574" max="13574" width="8.7109375" style="179" customWidth="1"/>
    <col min="13575" max="13575" width="10.7109375" style="179" customWidth="1"/>
    <col min="13576" max="13576" width="8.5703125" style="179" bestFit="1" customWidth="1"/>
    <col min="13577" max="13577" width="7.5703125" style="179" bestFit="1" customWidth="1"/>
    <col min="13578" max="13578" width="9" style="179" bestFit="1" customWidth="1"/>
    <col min="13579" max="13579" width="8.28515625" style="179" bestFit="1" customWidth="1"/>
    <col min="13580" max="13580" width="9.28515625" style="179" bestFit="1" customWidth="1"/>
    <col min="13581" max="13581" width="8.42578125" style="179" bestFit="1" customWidth="1"/>
    <col min="13582" max="13582" width="7.5703125" style="179" customWidth="1"/>
    <col min="13583" max="13584" width="7.5703125" style="179" bestFit="1" customWidth="1"/>
    <col min="13585" max="13585" width="10.140625" style="179" bestFit="1" customWidth="1"/>
    <col min="13586" max="13586" width="11" style="179" bestFit="1" customWidth="1"/>
    <col min="13587" max="13587" width="14.5703125" style="179" customWidth="1"/>
    <col min="13588" max="13588" width="13.140625" style="179" customWidth="1"/>
    <col min="13589" max="13589" width="12.85546875" style="179" customWidth="1"/>
    <col min="13590" max="13590" width="13.5703125" style="179" customWidth="1"/>
    <col min="13591" max="13591" width="12.28515625" style="179" customWidth="1"/>
    <col min="13592" max="13592" width="14.85546875" style="179" customWidth="1"/>
    <col min="13593" max="13825" width="9.140625" style="179"/>
    <col min="13826" max="13826" width="2.85546875" style="179" customWidth="1"/>
    <col min="13827" max="13827" width="13.85546875" style="179" bestFit="1" customWidth="1"/>
    <col min="13828" max="13828" width="9.5703125" style="179" customWidth="1"/>
    <col min="13829" max="13829" width="9.28515625" style="179" customWidth="1"/>
    <col min="13830" max="13830" width="8.7109375" style="179" customWidth="1"/>
    <col min="13831" max="13831" width="10.7109375" style="179" customWidth="1"/>
    <col min="13832" max="13832" width="8.5703125" style="179" bestFit="1" customWidth="1"/>
    <col min="13833" max="13833" width="7.5703125" style="179" bestFit="1" customWidth="1"/>
    <col min="13834" max="13834" width="9" style="179" bestFit="1" customWidth="1"/>
    <col min="13835" max="13835" width="8.28515625" style="179" bestFit="1" customWidth="1"/>
    <col min="13836" max="13836" width="9.28515625" style="179" bestFit="1" customWidth="1"/>
    <col min="13837" max="13837" width="8.42578125" style="179" bestFit="1" customWidth="1"/>
    <col min="13838" max="13838" width="7.5703125" style="179" customWidth="1"/>
    <col min="13839" max="13840" width="7.5703125" style="179" bestFit="1" customWidth="1"/>
    <col min="13841" max="13841" width="10.140625" style="179" bestFit="1" customWidth="1"/>
    <col min="13842" max="13842" width="11" style="179" bestFit="1" customWidth="1"/>
    <col min="13843" max="13843" width="14.5703125" style="179" customWidth="1"/>
    <col min="13844" max="13844" width="13.140625" style="179" customWidth="1"/>
    <col min="13845" max="13845" width="12.85546875" style="179" customWidth="1"/>
    <col min="13846" max="13846" width="13.5703125" style="179" customWidth="1"/>
    <col min="13847" max="13847" width="12.28515625" style="179" customWidth="1"/>
    <col min="13848" max="13848" width="14.85546875" style="179" customWidth="1"/>
    <col min="13849" max="14081" width="9.140625" style="179"/>
    <col min="14082" max="14082" width="2.85546875" style="179" customWidth="1"/>
    <col min="14083" max="14083" width="13.85546875" style="179" bestFit="1" customWidth="1"/>
    <col min="14084" max="14084" width="9.5703125" style="179" customWidth="1"/>
    <col min="14085" max="14085" width="9.28515625" style="179" customWidth="1"/>
    <col min="14086" max="14086" width="8.7109375" style="179" customWidth="1"/>
    <col min="14087" max="14087" width="10.7109375" style="179" customWidth="1"/>
    <col min="14088" max="14088" width="8.5703125" style="179" bestFit="1" customWidth="1"/>
    <col min="14089" max="14089" width="7.5703125" style="179" bestFit="1" customWidth="1"/>
    <col min="14090" max="14090" width="9" style="179" bestFit="1" customWidth="1"/>
    <col min="14091" max="14091" width="8.28515625" style="179" bestFit="1" customWidth="1"/>
    <col min="14092" max="14092" width="9.28515625" style="179" bestFit="1" customWidth="1"/>
    <col min="14093" max="14093" width="8.42578125" style="179" bestFit="1" customWidth="1"/>
    <col min="14094" max="14094" width="7.5703125" style="179" customWidth="1"/>
    <col min="14095" max="14096" width="7.5703125" style="179" bestFit="1" customWidth="1"/>
    <col min="14097" max="14097" width="10.140625" style="179" bestFit="1" customWidth="1"/>
    <col min="14098" max="14098" width="11" style="179" bestFit="1" customWidth="1"/>
    <col min="14099" max="14099" width="14.5703125" style="179" customWidth="1"/>
    <col min="14100" max="14100" width="13.140625" style="179" customWidth="1"/>
    <col min="14101" max="14101" width="12.85546875" style="179" customWidth="1"/>
    <col min="14102" max="14102" width="13.5703125" style="179" customWidth="1"/>
    <col min="14103" max="14103" width="12.28515625" style="179" customWidth="1"/>
    <col min="14104" max="14104" width="14.85546875" style="179" customWidth="1"/>
    <col min="14105" max="14337" width="9.140625" style="179"/>
    <col min="14338" max="14338" width="2.85546875" style="179" customWidth="1"/>
    <col min="14339" max="14339" width="13.85546875" style="179" bestFit="1" customWidth="1"/>
    <col min="14340" max="14340" width="9.5703125" style="179" customWidth="1"/>
    <col min="14341" max="14341" width="9.28515625" style="179" customWidth="1"/>
    <col min="14342" max="14342" width="8.7109375" style="179" customWidth="1"/>
    <col min="14343" max="14343" width="10.7109375" style="179" customWidth="1"/>
    <col min="14344" max="14344" width="8.5703125" style="179" bestFit="1" customWidth="1"/>
    <col min="14345" max="14345" width="7.5703125" style="179" bestFit="1" customWidth="1"/>
    <col min="14346" max="14346" width="9" style="179" bestFit="1" customWidth="1"/>
    <col min="14347" max="14347" width="8.28515625" style="179" bestFit="1" customWidth="1"/>
    <col min="14348" max="14348" width="9.28515625" style="179" bestFit="1" customWidth="1"/>
    <col min="14349" max="14349" width="8.42578125" style="179" bestFit="1" customWidth="1"/>
    <col min="14350" max="14350" width="7.5703125" style="179" customWidth="1"/>
    <col min="14351" max="14352" width="7.5703125" style="179" bestFit="1" customWidth="1"/>
    <col min="14353" max="14353" width="10.140625" style="179" bestFit="1" customWidth="1"/>
    <col min="14354" max="14354" width="11" style="179" bestFit="1" customWidth="1"/>
    <col min="14355" max="14355" width="14.5703125" style="179" customWidth="1"/>
    <col min="14356" max="14356" width="13.140625" style="179" customWidth="1"/>
    <col min="14357" max="14357" width="12.85546875" style="179" customWidth="1"/>
    <col min="14358" max="14358" width="13.5703125" style="179" customWidth="1"/>
    <col min="14359" max="14359" width="12.28515625" style="179" customWidth="1"/>
    <col min="14360" max="14360" width="14.85546875" style="179" customWidth="1"/>
    <col min="14361" max="14593" width="9.140625" style="179"/>
    <col min="14594" max="14594" width="2.85546875" style="179" customWidth="1"/>
    <col min="14595" max="14595" width="13.85546875" style="179" bestFit="1" customWidth="1"/>
    <col min="14596" max="14596" width="9.5703125" style="179" customWidth="1"/>
    <col min="14597" max="14597" width="9.28515625" style="179" customWidth="1"/>
    <col min="14598" max="14598" width="8.7109375" style="179" customWidth="1"/>
    <col min="14599" max="14599" width="10.7109375" style="179" customWidth="1"/>
    <col min="14600" max="14600" width="8.5703125" style="179" bestFit="1" customWidth="1"/>
    <col min="14601" max="14601" width="7.5703125" style="179" bestFit="1" customWidth="1"/>
    <col min="14602" max="14602" width="9" style="179" bestFit="1" customWidth="1"/>
    <col min="14603" max="14603" width="8.28515625" style="179" bestFit="1" customWidth="1"/>
    <col min="14604" max="14604" width="9.28515625" style="179" bestFit="1" customWidth="1"/>
    <col min="14605" max="14605" width="8.42578125" style="179" bestFit="1" customWidth="1"/>
    <col min="14606" max="14606" width="7.5703125" style="179" customWidth="1"/>
    <col min="14607" max="14608" width="7.5703125" style="179" bestFit="1" customWidth="1"/>
    <col min="14609" max="14609" width="10.140625" style="179" bestFit="1" customWidth="1"/>
    <col min="14610" max="14610" width="11" style="179" bestFit="1" customWidth="1"/>
    <col min="14611" max="14611" width="14.5703125" style="179" customWidth="1"/>
    <col min="14612" max="14612" width="13.140625" style="179" customWidth="1"/>
    <col min="14613" max="14613" width="12.85546875" style="179" customWidth="1"/>
    <col min="14614" max="14614" width="13.5703125" style="179" customWidth="1"/>
    <col min="14615" max="14615" width="12.28515625" style="179" customWidth="1"/>
    <col min="14616" max="14616" width="14.85546875" style="179" customWidth="1"/>
    <col min="14617" max="14849" width="9.140625" style="179"/>
    <col min="14850" max="14850" width="2.85546875" style="179" customWidth="1"/>
    <col min="14851" max="14851" width="13.85546875" style="179" bestFit="1" customWidth="1"/>
    <col min="14852" max="14852" width="9.5703125" style="179" customWidth="1"/>
    <col min="14853" max="14853" width="9.28515625" style="179" customWidth="1"/>
    <col min="14854" max="14854" width="8.7109375" style="179" customWidth="1"/>
    <col min="14855" max="14855" width="10.7109375" style="179" customWidth="1"/>
    <col min="14856" max="14856" width="8.5703125" style="179" bestFit="1" customWidth="1"/>
    <col min="14857" max="14857" width="7.5703125" style="179" bestFit="1" customWidth="1"/>
    <col min="14858" max="14858" width="9" style="179" bestFit="1" customWidth="1"/>
    <col min="14859" max="14859" width="8.28515625" style="179" bestFit="1" customWidth="1"/>
    <col min="14860" max="14860" width="9.28515625" style="179" bestFit="1" customWidth="1"/>
    <col min="14861" max="14861" width="8.42578125" style="179" bestFit="1" customWidth="1"/>
    <col min="14862" max="14862" width="7.5703125" style="179" customWidth="1"/>
    <col min="14863" max="14864" width="7.5703125" style="179" bestFit="1" customWidth="1"/>
    <col min="14865" max="14865" width="10.140625" style="179" bestFit="1" customWidth="1"/>
    <col min="14866" max="14866" width="11" style="179" bestFit="1" customWidth="1"/>
    <col min="14867" max="14867" width="14.5703125" style="179" customWidth="1"/>
    <col min="14868" max="14868" width="13.140625" style="179" customWidth="1"/>
    <col min="14869" max="14869" width="12.85546875" style="179" customWidth="1"/>
    <col min="14870" max="14870" width="13.5703125" style="179" customWidth="1"/>
    <col min="14871" max="14871" width="12.28515625" style="179" customWidth="1"/>
    <col min="14872" max="14872" width="14.85546875" style="179" customWidth="1"/>
    <col min="14873" max="15105" width="9.140625" style="179"/>
    <col min="15106" max="15106" width="2.85546875" style="179" customWidth="1"/>
    <col min="15107" max="15107" width="13.85546875" style="179" bestFit="1" customWidth="1"/>
    <col min="15108" max="15108" width="9.5703125" style="179" customWidth="1"/>
    <col min="15109" max="15109" width="9.28515625" style="179" customWidth="1"/>
    <col min="15110" max="15110" width="8.7109375" style="179" customWidth="1"/>
    <col min="15111" max="15111" width="10.7109375" style="179" customWidth="1"/>
    <col min="15112" max="15112" width="8.5703125" style="179" bestFit="1" customWidth="1"/>
    <col min="15113" max="15113" width="7.5703125" style="179" bestFit="1" customWidth="1"/>
    <col min="15114" max="15114" width="9" style="179" bestFit="1" customWidth="1"/>
    <col min="15115" max="15115" width="8.28515625" style="179" bestFit="1" customWidth="1"/>
    <col min="15116" max="15116" width="9.28515625" style="179" bestFit="1" customWidth="1"/>
    <col min="15117" max="15117" width="8.42578125" style="179" bestFit="1" customWidth="1"/>
    <col min="15118" max="15118" width="7.5703125" style="179" customWidth="1"/>
    <col min="15119" max="15120" width="7.5703125" style="179" bestFit="1" customWidth="1"/>
    <col min="15121" max="15121" width="10.140625" style="179" bestFit="1" customWidth="1"/>
    <col min="15122" max="15122" width="11" style="179" bestFit="1" customWidth="1"/>
    <col min="15123" max="15123" width="14.5703125" style="179" customWidth="1"/>
    <col min="15124" max="15124" width="13.140625" style="179" customWidth="1"/>
    <col min="15125" max="15125" width="12.85546875" style="179" customWidth="1"/>
    <col min="15126" max="15126" width="13.5703125" style="179" customWidth="1"/>
    <col min="15127" max="15127" width="12.28515625" style="179" customWidth="1"/>
    <col min="15128" max="15128" width="14.85546875" style="179" customWidth="1"/>
    <col min="15129" max="15361" width="9.140625" style="179"/>
    <col min="15362" max="15362" width="2.85546875" style="179" customWidth="1"/>
    <col min="15363" max="15363" width="13.85546875" style="179" bestFit="1" customWidth="1"/>
    <col min="15364" max="15364" width="9.5703125" style="179" customWidth="1"/>
    <col min="15365" max="15365" width="9.28515625" style="179" customWidth="1"/>
    <col min="15366" max="15366" width="8.7109375" style="179" customWidth="1"/>
    <col min="15367" max="15367" width="10.7109375" style="179" customWidth="1"/>
    <col min="15368" max="15368" width="8.5703125" style="179" bestFit="1" customWidth="1"/>
    <col min="15369" max="15369" width="7.5703125" style="179" bestFit="1" customWidth="1"/>
    <col min="15370" max="15370" width="9" style="179" bestFit="1" customWidth="1"/>
    <col min="15371" max="15371" width="8.28515625" style="179" bestFit="1" customWidth="1"/>
    <col min="15372" max="15372" width="9.28515625" style="179" bestFit="1" customWidth="1"/>
    <col min="15373" max="15373" width="8.42578125" style="179" bestFit="1" customWidth="1"/>
    <col min="15374" max="15374" width="7.5703125" style="179" customWidth="1"/>
    <col min="15375" max="15376" width="7.5703125" style="179" bestFit="1" customWidth="1"/>
    <col min="15377" max="15377" width="10.140625" style="179" bestFit="1" customWidth="1"/>
    <col min="15378" max="15378" width="11" style="179" bestFit="1" customWidth="1"/>
    <col min="15379" max="15379" width="14.5703125" style="179" customWidth="1"/>
    <col min="15380" max="15380" width="13.140625" style="179" customWidth="1"/>
    <col min="15381" max="15381" width="12.85546875" style="179" customWidth="1"/>
    <col min="15382" max="15382" width="13.5703125" style="179" customWidth="1"/>
    <col min="15383" max="15383" width="12.28515625" style="179" customWidth="1"/>
    <col min="15384" max="15384" width="14.85546875" style="179" customWidth="1"/>
    <col min="15385" max="15617" width="9.140625" style="179"/>
    <col min="15618" max="15618" width="2.85546875" style="179" customWidth="1"/>
    <col min="15619" max="15619" width="13.85546875" style="179" bestFit="1" customWidth="1"/>
    <col min="15620" max="15620" width="9.5703125" style="179" customWidth="1"/>
    <col min="15621" max="15621" width="9.28515625" style="179" customWidth="1"/>
    <col min="15622" max="15622" width="8.7109375" style="179" customWidth="1"/>
    <col min="15623" max="15623" width="10.7109375" style="179" customWidth="1"/>
    <col min="15624" max="15624" width="8.5703125" style="179" bestFit="1" customWidth="1"/>
    <col min="15625" max="15625" width="7.5703125" style="179" bestFit="1" customWidth="1"/>
    <col min="15626" max="15626" width="9" style="179" bestFit="1" customWidth="1"/>
    <col min="15627" max="15627" width="8.28515625" style="179" bestFit="1" customWidth="1"/>
    <col min="15628" max="15628" width="9.28515625" style="179" bestFit="1" customWidth="1"/>
    <col min="15629" max="15629" width="8.42578125" style="179" bestFit="1" customWidth="1"/>
    <col min="15630" max="15630" width="7.5703125" style="179" customWidth="1"/>
    <col min="15631" max="15632" width="7.5703125" style="179" bestFit="1" customWidth="1"/>
    <col min="15633" max="15633" width="10.140625" style="179" bestFit="1" customWidth="1"/>
    <col min="15634" max="15634" width="11" style="179" bestFit="1" customWidth="1"/>
    <col min="15635" max="15635" width="14.5703125" style="179" customWidth="1"/>
    <col min="15636" max="15636" width="13.140625" style="179" customWidth="1"/>
    <col min="15637" max="15637" width="12.85546875" style="179" customWidth="1"/>
    <col min="15638" max="15638" width="13.5703125" style="179" customWidth="1"/>
    <col min="15639" max="15639" width="12.28515625" style="179" customWidth="1"/>
    <col min="15640" max="15640" width="14.85546875" style="179" customWidth="1"/>
    <col min="15641" max="15873" width="9.140625" style="179"/>
    <col min="15874" max="15874" width="2.85546875" style="179" customWidth="1"/>
    <col min="15875" max="15875" width="13.85546875" style="179" bestFit="1" customWidth="1"/>
    <col min="15876" max="15876" width="9.5703125" style="179" customWidth="1"/>
    <col min="15877" max="15877" width="9.28515625" style="179" customWidth="1"/>
    <col min="15878" max="15878" width="8.7109375" style="179" customWidth="1"/>
    <col min="15879" max="15879" width="10.7109375" style="179" customWidth="1"/>
    <col min="15880" max="15880" width="8.5703125" style="179" bestFit="1" customWidth="1"/>
    <col min="15881" max="15881" width="7.5703125" style="179" bestFit="1" customWidth="1"/>
    <col min="15882" max="15882" width="9" style="179" bestFit="1" customWidth="1"/>
    <col min="15883" max="15883" width="8.28515625" style="179" bestFit="1" customWidth="1"/>
    <col min="15884" max="15884" width="9.28515625" style="179" bestFit="1" customWidth="1"/>
    <col min="15885" max="15885" width="8.42578125" style="179" bestFit="1" customWidth="1"/>
    <col min="15886" max="15886" width="7.5703125" style="179" customWidth="1"/>
    <col min="15887" max="15888" width="7.5703125" style="179" bestFit="1" customWidth="1"/>
    <col min="15889" max="15889" width="10.140625" style="179" bestFit="1" customWidth="1"/>
    <col min="15890" max="15890" width="11" style="179" bestFit="1" customWidth="1"/>
    <col min="15891" max="15891" width="14.5703125" style="179" customWidth="1"/>
    <col min="15892" max="15892" width="13.140625" style="179" customWidth="1"/>
    <col min="15893" max="15893" width="12.85546875" style="179" customWidth="1"/>
    <col min="15894" max="15894" width="13.5703125" style="179" customWidth="1"/>
    <col min="15895" max="15895" width="12.28515625" style="179" customWidth="1"/>
    <col min="15896" max="15896" width="14.85546875" style="179" customWidth="1"/>
    <col min="15897" max="16129" width="9.140625" style="179"/>
    <col min="16130" max="16130" width="2.85546875" style="179" customWidth="1"/>
    <col min="16131" max="16131" width="13.85546875" style="179" bestFit="1" customWidth="1"/>
    <col min="16132" max="16132" width="9.5703125" style="179" customWidth="1"/>
    <col min="16133" max="16133" width="9.28515625" style="179" customWidth="1"/>
    <col min="16134" max="16134" width="8.7109375" style="179" customWidth="1"/>
    <col min="16135" max="16135" width="10.7109375" style="179" customWidth="1"/>
    <col min="16136" max="16136" width="8.5703125" style="179" bestFit="1" customWidth="1"/>
    <col min="16137" max="16137" width="7.5703125" style="179" bestFit="1" customWidth="1"/>
    <col min="16138" max="16138" width="9" style="179" bestFit="1" customWidth="1"/>
    <col min="16139" max="16139" width="8.28515625" style="179" bestFit="1" customWidth="1"/>
    <col min="16140" max="16140" width="9.28515625" style="179" bestFit="1" customWidth="1"/>
    <col min="16141" max="16141" width="8.42578125" style="179" bestFit="1" customWidth="1"/>
    <col min="16142" max="16142" width="7.5703125" style="179" customWidth="1"/>
    <col min="16143" max="16144" width="7.5703125" style="179" bestFit="1" customWidth="1"/>
    <col min="16145" max="16145" width="10.140625" style="179" bestFit="1" customWidth="1"/>
    <col min="16146" max="16146" width="11" style="179" bestFit="1" customWidth="1"/>
    <col min="16147" max="16147" width="14.5703125" style="179" customWidth="1"/>
    <col min="16148" max="16148" width="13.140625" style="179" customWidth="1"/>
    <col min="16149" max="16149" width="12.85546875" style="179" customWidth="1"/>
    <col min="16150" max="16150" width="13.5703125" style="179" customWidth="1"/>
    <col min="16151" max="16151" width="12.28515625" style="179" customWidth="1"/>
    <col min="16152" max="16152" width="14.85546875" style="179" customWidth="1"/>
    <col min="16153" max="16384" width="9.140625" style="179"/>
  </cols>
  <sheetData>
    <row r="1" spans="2:73" ht="21" customHeight="1" thickBot="1" x14ac:dyDescent="0.25">
      <c r="B1" s="623" t="s">
        <v>200</v>
      </c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 t="s">
        <v>420</v>
      </c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BM1" s="356"/>
      <c r="BN1" s="356"/>
      <c r="BO1" s="356"/>
      <c r="BP1" s="356"/>
      <c r="BQ1" s="356"/>
      <c r="BR1" s="356"/>
    </row>
    <row r="2" spans="2:73" ht="21" customHeight="1" x14ac:dyDescent="0.2">
      <c r="B2" s="323" t="s">
        <v>405</v>
      </c>
      <c r="C2" s="243"/>
      <c r="D2" s="516" t="s">
        <v>273</v>
      </c>
      <c r="E2" s="516"/>
      <c r="F2" s="516"/>
      <c r="G2" s="516"/>
      <c r="H2" s="516" t="s">
        <v>274</v>
      </c>
      <c r="I2" s="516"/>
      <c r="J2" s="516"/>
      <c r="K2" s="516"/>
      <c r="L2" s="516"/>
      <c r="M2" s="516"/>
      <c r="N2" s="516"/>
      <c r="O2" s="516"/>
      <c r="P2" s="516"/>
      <c r="Q2" s="516"/>
      <c r="R2" s="518" t="s">
        <v>4</v>
      </c>
      <c r="S2" s="467"/>
      <c r="T2" s="467"/>
      <c r="U2" s="467"/>
      <c r="V2" s="467"/>
      <c r="W2" s="467"/>
      <c r="X2" s="468"/>
      <c r="Y2" s="323" t="s">
        <v>405</v>
      </c>
      <c r="Z2" s="243"/>
      <c r="AA2" s="516" t="s">
        <v>273</v>
      </c>
      <c r="AB2" s="516"/>
      <c r="AC2" s="516"/>
      <c r="AD2" s="516"/>
      <c r="AE2" s="516" t="s">
        <v>274</v>
      </c>
      <c r="AF2" s="516"/>
      <c r="AG2" s="516"/>
      <c r="AH2" s="516"/>
      <c r="AI2" s="516"/>
      <c r="AJ2" s="516"/>
      <c r="AK2" s="516"/>
      <c r="AL2" s="516"/>
      <c r="AM2" s="516"/>
      <c r="AN2" s="516"/>
      <c r="AO2" s="518" t="s">
        <v>4</v>
      </c>
      <c r="AP2" s="467"/>
      <c r="AQ2" s="467"/>
      <c r="AR2" s="467"/>
      <c r="AS2" s="467"/>
      <c r="AT2" s="467"/>
      <c r="AU2" s="468"/>
      <c r="AV2" s="323" t="s">
        <v>405</v>
      </c>
      <c r="AW2" s="344"/>
      <c r="AX2" s="491" t="s">
        <v>273</v>
      </c>
      <c r="AY2" s="491"/>
      <c r="AZ2" s="491"/>
      <c r="BA2" s="491"/>
      <c r="BB2" s="491" t="s">
        <v>274</v>
      </c>
      <c r="BC2" s="491"/>
      <c r="BD2" s="491"/>
      <c r="BE2" s="491"/>
      <c r="BF2" s="491"/>
      <c r="BG2" s="491"/>
      <c r="BH2" s="491"/>
      <c r="BI2" s="491"/>
      <c r="BJ2" s="491"/>
      <c r="BK2" s="491"/>
      <c r="BL2" s="500" t="s">
        <v>4</v>
      </c>
      <c r="BM2" s="467"/>
      <c r="BN2" s="467"/>
      <c r="BO2" s="467"/>
      <c r="BP2" s="467"/>
      <c r="BQ2" s="467"/>
      <c r="BR2" s="468"/>
    </row>
    <row r="3" spans="2:73" ht="21" customHeight="1" thickBot="1" x14ac:dyDescent="0.25">
      <c r="B3" s="517">
        <v>131557</v>
      </c>
      <c r="C3" s="244"/>
      <c r="D3" s="472" t="s">
        <v>275</v>
      </c>
      <c r="E3" s="472"/>
      <c r="F3" s="472"/>
      <c r="G3" s="472"/>
      <c r="H3" s="472" t="s">
        <v>276</v>
      </c>
      <c r="I3" s="472"/>
      <c r="J3" s="472"/>
      <c r="K3" s="472"/>
      <c r="L3" s="472"/>
      <c r="M3" s="472" t="s">
        <v>277</v>
      </c>
      <c r="N3" s="472"/>
      <c r="O3" s="472"/>
      <c r="P3" s="472"/>
      <c r="Q3" s="472"/>
      <c r="R3" s="519"/>
      <c r="S3" s="469"/>
      <c r="T3" s="469"/>
      <c r="U3" s="469"/>
      <c r="V3" s="469"/>
      <c r="W3" s="469"/>
      <c r="X3" s="470"/>
      <c r="Y3" s="517">
        <v>131557</v>
      </c>
      <c r="Z3" s="244"/>
      <c r="AA3" s="472" t="s">
        <v>275</v>
      </c>
      <c r="AB3" s="472"/>
      <c r="AC3" s="472"/>
      <c r="AD3" s="472"/>
      <c r="AE3" s="472" t="s">
        <v>276</v>
      </c>
      <c r="AF3" s="472"/>
      <c r="AG3" s="472"/>
      <c r="AH3" s="472"/>
      <c r="AI3" s="472"/>
      <c r="AJ3" s="472" t="s">
        <v>277</v>
      </c>
      <c r="AK3" s="472"/>
      <c r="AL3" s="472"/>
      <c r="AM3" s="472"/>
      <c r="AN3" s="472"/>
      <c r="AO3" s="519"/>
      <c r="AP3" s="469"/>
      <c r="AQ3" s="469"/>
      <c r="AR3" s="469"/>
      <c r="AS3" s="469"/>
      <c r="AT3" s="469"/>
      <c r="AU3" s="470"/>
      <c r="AV3" s="517">
        <v>131557</v>
      </c>
      <c r="AW3" s="345"/>
      <c r="AX3" s="495" t="s">
        <v>275</v>
      </c>
      <c r="AY3" s="495"/>
      <c r="AZ3" s="495"/>
      <c r="BA3" s="495"/>
      <c r="BB3" s="495" t="s">
        <v>276</v>
      </c>
      <c r="BC3" s="495"/>
      <c r="BD3" s="495"/>
      <c r="BE3" s="495"/>
      <c r="BF3" s="495"/>
      <c r="BG3" s="495" t="s">
        <v>277</v>
      </c>
      <c r="BH3" s="495"/>
      <c r="BI3" s="495"/>
      <c r="BJ3" s="495"/>
      <c r="BK3" s="495"/>
      <c r="BL3" s="501"/>
      <c r="BM3" s="469"/>
      <c r="BN3" s="469"/>
      <c r="BO3" s="469"/>
      <c r="BP3" s="469"/>
      <c r="BQ3" s="469"/>
      <c r="BR3" s="470"/>
    </row>
    <row r="4" spans="2:73" ht="21" customHeight="1" x14ac:dyDescent="0.2">
      <c r="B4" s="517"/>
      <c r="C4" s="244"/>
      <c r="D4" s="382" t="s">
        <v>9</v>
      </c>
      <c r="E4" s="392" t="s">
        <v>10</v>
      </c>
      <c r="F4" s="382" t="s">
        <v>12</v>
      </c>
      <c r="G4" s="388" t="s">
        <v>4</v>
      </c>
      <c r="H4" s="392" t="s">
        <v>9</v>
      </c>
      <c r="I4" s="392" t="s">
        <v>10</v>
      </c>
      <c r="J4" s="382" t="s">
        <v>12</v>
      </c>
      <c r="K4" s="382" t="s">
        <v>180</v>
      </c>
      <c r="L4" s="388" t="s">
        <v>4</v>
      </c>
      <c r="M4" s="392" t="s">
        <v>10</v>
      </c>
      <c r="N4" s="382" t="s">
        <v>11</v>
      </c>
      <c r="O4" s="382" t="s">
        <v>12</v>
      </c>
      <c r="P4" s="382" t="s">
        <v>180</v>
      </c>
      <c r="Q4" s="388" t="s">
        <v>4</v>
      </c>
      <c r="R4" s="519"/>
      <c r="S4" s="324" t="s">
        <v>9</v>
      </c>
      <c r="T4" s="325" t="s">
        <v>10</v>
      </c>
      <c r="U4" s="325" t="s">
        <v>11</v>
      </c>
      <c r="V4" s="325" t="s">
        <v>12</v>
      </c>
      <c r="W4" s="325" t="s">
        <v>180</v>
      </c>
      <c r="X4" s="326" t="s">
        <v>4</v>
      </c>
      <c r="Y4" s="517"/>
      <c r="Z4" s="244"/>
      <c r="AA4" s="307" t="s">
        <v>9</v>
      </c>
      <c r="AB4" s="307" t="s">
        <v>10</v>
      </c>
      <c r="AC4" s="307" t="s">
        <v>12</v>
      </c>
      <c r="AD4" s="312" t="s">
        <v>4</v>
      </c>
      <c r="AE4" s="307" t="s">
        <v>9</v>
      </c>
      <c r="AF4" s="307" t="s">
        <v>10</v>
      </c>
      <c r="AG4" s="307" t="s">
        <v>12</v>
      </c>
      <c r="AH4" s="307" t="s">
        <v>180</v>
      </c>
      <c r="AI4" s="312" t="s">
        <v>4</v>
      </c>
      <c r="AJ4" s="307" t="s">
        <v>10</v>
      </c>
      <c r="AK4" s="307" t="s">
        <v>11</v>
      </c>
      <c r="AL4" s="307" t="s">
        <v>12</v>
      </c>
      <c r="AM4" s="307" t="s">
        <v>180</v>
      </c>
      <c r="AN4" s="312" t="s">
        <v>4</v>
      </c>
      <c r="AO4" s="519"/>
      <c r="AP4" s="324" t="s">
        <v>9</v>
      </c>
      <c r="AQ4" s="325" t="s">
        <v>10</v>
      </c>
      <c r="AR4" s="325" t="s">
        <v>11</v>
      </c>
      <c r="AS4" s="325" t="s">
        <v>12</v>
      </c>
      <c r="AT4" s="325" t="s">
        <v>180</v>
      </c>
      <c r="AU4" s="326" t="s">
        <v>4</v>
      </c>
      <c r="AV4" s="517"/>
      <c r="AW4" s="345"/>
      <c r="AX4" s="419" t="s">
        <v>9</v>
      </c>
      <c r="AY4" s="419" t="s">
        <v>10</v>
      </c>
      <c r="AZ4" s="419" t="s">
        <v>12</v>
      </c>
      <c r="BA4" s="380" t="s">
        <v>4</v>
      </c>
      <c r="BB4" s="419" t="s">
        <v>9</v>
      </c>
      <c r="BC4" s="419" t="s">
        <v>10</v>
      </c>
      <c r="BD4" s="419" t="s">
        <v>12</v>
      </c>
      <c r="BE4" s="419" t="s">
        <v>180</v>
      </c>
      <c r="BF4" s="380" t="s">
        <v>4</v>
      </c>
      <c r="BG4" s="419" t="s">
        <v>10</v>
      </c>
      <c r="BH4" s="419" t="s">
        <v>11</v>
      </c>
      <c r="BI4" s="419" t="s">
        <v>12</v>
      </c>
      <c r="BJ4" s="419" t="s">
        <v>180</v>
      </c>
      <c r="BK4" s="380" t="s">
        <v>4</v>
      </c>
      <c r="BL4" s="501"/>
      <c r="BM4" s="324" t="s">
        <v>9</v>
      </c>
      <c r="BN4" s="325" t="s">
        <v>10</v>
      </c>
      <c r="BO4" s="325" t="s">
        <v>11</v>
      </c>
      <c r="BP4" s="325" t="s">
        <v>12</v>
      </c>
      <c r="BQ4" s="325" t="s">
        <v>180</v>
      </c>
      <c r="BR4" s="326" t="s">
        <v>4</v>
      </c>
    </row>
    <row r="5" spans="2:73" ht="21" customHeight="1" x14ac:dyDescent="0.2">
      <c r="B5" s="515">
        <v>1903001</v>
      </c>
      <c r="C5" s="379" t="s">
        <v>294</v>
      </c>
      <c r="D5" s="186">
        <v>382135543275</v>
      </c>
      <c r="E5" s="214">
        <v>156462671661</v>
      </c>
      <c r="F5" s="186">
        <v>73351983992</v>
      </c>
      <c r="G5" s="388">
        <f>SUM(D5:F5)</f>
        <v>611950198928</v>
      </c>
      <c r="H5" s="214">
        <v>34667857278</v>
      </c>
      <c r="I5" s="214">
        <v>17766309595</v>
      </c>
      <c r="J5" s="186">
        <v>192315468855</v>
      </c>
      <c r="K5" s="382">
        <v>12258721296</v>
      </c>
      <c r="L5" s="388">
        <f>SUM(H5:K5)</f>
        <v>257008357024</v>
      </c>
      <c r="M5" s="214">
        <v>45861000000</v>
      </c>
      <c r="N5" s="382">
        <v>2200000000</v>
      </c>
      <c r="O5" s="186">
        <v>2600000000</v>
      </c>
      <c r="P5" s="186">
        <v>14278642976</v>
      </c>
      <c r="Q5" s="388">
        <f>SUM(M5:P5)</f>
        <v>64939642976</v>
      </c>
      <c r="R5" s="389">
        <f>SUM(G5,L5,Q5)</f>
        <v>933898198928</v>
      </c>
      <c r="S5" s="327">
        <f>SUM(D5,H5)</f>
        <v>416803400553</v>
      </c>
      <c r="T5" s="385">
        <f>SUM(E5,I5,M5)</f>
        <v>220089981256</v>
      </c>
      <c r="U5" s="385">
        <f>SUM(N5)</f>
        <v>2200000000</v>
      </c>
      <c r="V5" s="385">
        <f>SUM(F5,J5,O5)</f>
        <v>268267452847</v>
      </c>
      <c r="W5" s="385">
        <f>SUM(K5,P5)</f>
        <v>26537364272</v>
      </c>
      <c r="X5" s="329">
        <f>SUM(S5:W5)</f>
        <v>933898198928</v>
      </c>
      <c r="Y5" s="515">
        <v>1903001</v>
      </c>
      <c r="Z5" s="306" t="s">
        <v>294</v>
      </c>
      <c r="AA5" s="214">
        <v>482729000000</v>
      </c>
      <c r="AB5" s="214">
        <v>170000000000</v>
      </c>
      <c r="AC5" s="214">
        <v>100000000000</v>
      </c>
      <c r="AD5" s="312">
        <f>SUM(AA5:AC5)</f>
        <v>752729000000</v>
      </c>
      <c r="AE5" s="214">
        <v>48090000000</v>
      </c>
      <c r="AF5" s="214">
        <v>2000000000</v>
      </c>
      <c r="AG5" s="214">
        <v>183409000000</v>
      </c>
      <c r="AH5" s="307">
        <v>13588000000</v>
      </c>
      <c r="AI5" s="312">
        <f>SUM(AE5:AH5)</f>
        <v>247087000000</v>
      </c>
      <c r="AJ5" s="214">
        <v>45306000000</v>
      </c>
      <c r="AK5" s="307">
        <v>2200000000</v>
      </c>
      <c r="AL5" s="214">
        <v>2600000000</v>
      </c>
      <c r="AM5" s="214">
        <v>18000000000</v>
      </c>
      <c r="AN5" s="312">
        <f>SUM(AJ5:AM5)</f>
        <v>68106000000</v>
      </c>
      <c r="AO5" s="189">
        <f>SUM(AD5,AI5,AN5)</f>
        <v>1067922000000</v>
      </c>
      <c r="AP5" s="327">
        <f>SUM(AA5,AE5)</f>
        <v>530819000000</v>
      </c>
      <c r="AQ5" s="328">
        <f>SUM(AB5,AF5,AJ5)</f>
        <v>217306000000</v>
      </c>
      <c r="AR5" s="328">
        <f>SUM(AK5)</f>
        <v>2200000000</v>
      </c>
      <c r="AS5" s="328">
        <f>SUM(AC5,AG5,AL5)</f>
        <v>286009000000</v>
      </c>
      <c r="AT5" s="328">
        <f>SUM(AH5,AM5)</f>
        <v>31588000000</v>
      </c>
      <c r="AU5" s="329">
        <f>SUM(AP5:AT5)</f>
        <v>1067922000000</v>
      </c>
      <c r="AV5" s="515">
        <v>1903001</v>
      </c>
      <c r="AW5" s="346" t="s">
        <v>294</v>
      </c>
      <c r="AX5" s="186">
        <f>D5-AA5</f>
        <v>-100593456725</v>
      </c>
      <c r="AY5" s="186">
        <f t="shared" ref="AY5:AZ6" si="0">E5-AB5</f>
        <v>-13537328339</v>
      </c>
      <c r="AZ5" s="186">
        <f t="shared" si="0"/>
        <v>-26648016008</v>
      </c>
      <c r="BA5" s="380">
        <f>SUM(AX5:AZ5)</f>
        <v>-140778801072</v>
      </c>
      <c r="BB5" s="186">
        <f>H5-AE5</f>
        <v>-13422142722</v>
      </c>
      <c r="BC5" s="186">
        <f t="shared" ref="BC5:BE6" si="1">I5-AF5</f>
        <v>15766309595</v>
      </c>
      <c r="BD5" s="186">
        <f t="shared" si="1"/>
        <v>8906468855</v>
      </c>
      <c r="BE5" s="186">
        <f t="shared" si="1"/>
        <v>-1329278704</v>
      </c>
      <c r="BF5" s="380">
        <f>SUM(BB5:BE5)</f>
        <v>9921357024</v>
      </c>
      <c r="BG5" s="186">
        <f>M5-AJ5</f>
        <v>555000000</v>
      </c>
      <c r="BH5" s="186">
        <f t="shared" ref="BH5:BJ6" si="2">N5-AK5</f>
        <v>0</v>
      </c>
      <c r="BI5" s="186">
        <f t="shared" si="2"/>
        <v>0</v>
      </c>
      <c r="BJ5" s="186">
        <f t="shared" si="2"/>
        <v>-3721357024</v>
      </c>
      <c r="BK5" s="380">
        <f>SUM(BG5:BJ5)</f>
        <v>-3166357024</v>
      </c>
      <c r="BL5" s="381">
        <f>SUM(BA5,BF5,BK5)</f>
        <v>-134023801072</v>
      </c>
      <c r="BM5" s="327">
        <f>SUM(AX5,BB5)</f>
        <v>-114015599447</v>
      </c>
      <c r="BN5" s="385">
        <f>SUM(AY5,BC5,BG5)</f>
        <v>2783981256</v>
      </c>
      <c r="BO5" s="385">
        <f>SUM(BH5)</f>
        <v>0</v>
      </c>
      <c r="BP5" s="385">
        <f>SUM(AZ5,BD5,BI5)</f>
        <v>-17741547153</v>
      </c>
      <c r="BQ5" s="385">
        <f>SUM(BE5,BJ5)</f>
        <v>-5050635728</v>
      </c>
      <c r="BR5" s="329">
        <f>SUM(BM5:BQ5)</f>
        <v>-134023801072</v>
      </c>
    </row>
    <row r="6" spans="2:73" ht="21" customHeight="1" x14ac:dyDescent="0.2">
      <c r="B6" s="476"/>
      <c r="C6" s="379" t="s">
        <v>295</v>
      </c>
      <c r="D6" s="186">
        <v>96275828368</v>
      </c>
      <c r="E6" s="214">
        <v>37944031401</v>
      </c>
      <c r="F6" s="186">
        <v>18515977081</v>
      </c>
      <c r="G6" s="388">
        <f>SUM(D6:F6)</f>
        <v>152735836850</v>
      </c>
      <c r="H6" s="214"/>
      <c r="I6" s="214"/>
      <c r="J6" s="186"/>
      <c r="K6" s="382"/>
      <c r="L6" s="388">
        <f>SUM(H6:K6)</f>
        <v>0</v>
      </c>
      <c r="M6" s="215"/>
      <c r="N6" s="382">
        <v>1800000000</v>
      </c>
      <c r="O6" s="193"/>
      <c r="P6" s="193"/>
      <c r="Q6" s="388">
        <f>SUM(M6:P6)</f>
        <v>1800000000</v>
      </c>
      <c r="R6" s="389">
        <f>SUM(G6,L6,Q6)</f>
        <v>154535836850</v>
      </c>
      <c r="S6" s="327">
        <f>SUM(D6,H6)</f>
        <v>96275828368</v>
      </c>
      <c r="T6" s="385">
        <f>SUM(E6,I6,M6)</f>
        <v>37944031401</v>
      </c>
      <c r="U6" s="385">
        <f>SUM(N6)</f>
        <v>1800000000</v>
      </c>
      <c r="V6" s="385">
        <f>SUM(F6,J6,O6)</f>
        <v>18515977081</v>
      </c>
      <c r="W6" s="385">
        <f>SUM(K6,P6)</f>
        <v>0</v>
      </c>
      <c r="X6" s="329">
        <f>SUM(S6:W6)</f>
        <v>154535836850</v>
      </c>
      <c r="Y6" s="476"/>
      <c r="Z6" s="306" t="s">
        <v>295</v>
      </c>
      <c r="AA6" s="214">
        <v>96276000000</v>
      </c>
      <c r="AB6" s="214">
        <v>37945000000</v>
      </c>
      <c r="AC6" s="214">
        <v>18528000000</v>
      </c>
      <c r="AD6" s="312">
        <f>SUM(AA6:AC6)</f>
        <v>152749000000</v>
      </c>
      <c r="AE6" s="214"/>
      <c r="AF6" s="214"/>
      <c r="AG6" s="214"/>
      <c r="AH6" s="307">
        <v>2000000000</v>
      </c>
      <c r="AI6" s="312">
        <f>SUM(AE6:AH6)</f>
        <v>2000000000</v>
      </c>
      <c r="AJ6" s="215">
        <v>3755000000</v>
      </c>
      <c r="AK6" s="307">
        <v>1800000000</v>
      </c>
      <c r="AL6" s="215"/>
      <c r="AM6" s="215"/>
      <c r="AN6" s="312">
        <f>SUM(AJ6:AM6)</f>
        <v>5555000000</v>
      </c>
      <c r="AO6" s="189">
        <f>SUM(AD6,AI6,AN6)</f>
        <v>160304000000</v>
      </c>
      <c r="AP6" s="327">
        <f>SUM(AA6,AE6)</f>
        <v>96276000000</v>
      </c>
      <c r="AQ6" s="328">
        <f>SUM(AB6,AF6,AJ6)</f>
        <v>41700000000</v>
      </c>
      <c r="AR6" s="328">
        <f>SUM(AK6)</f>
        <v>1800000000</v>
      </c>
      <c r="AS6" s="328">
        <f>SUM(AC6,AG6,AL6)</f>
        <v>18528000000</v>
      </c>
      <c r="AT6" s="328">
        <f>SUM(AH6,AM6)</f>
        <v>2000000000</v>
      </c>
      <c r="AU6" s="329">
        <f>SUM(AP6:AT6)</f>
        <v>160304000000</v>
      </c>
      <c r="AV6" s="476"/>
      <c r="AW6" s="346" t="s">
        <v>295</v>
      </c>
      <c r="AX6" s="186">
        <f>D6-AA6</f>
        <v>-171632</v>
      </c>
      <c r="AY6" s="186">
        <f t="shared" si="0"/>
        <v>-968599</v>
      </c>
      <c r="AZ6" s="186">
        <f t="shared" si="0"/>
        <v>-12022919</v>
      </c>
      <c r="BA6" s="380">
        <f>SUM(AX6:AZ6)</f>
        <v>-13163150</v>
      </c>
      <c r="BB6" s="186">
        <f>H6-AE6</f>
        <v>0</v>
      </c>
      <c r="BC6" s="186">
        <f t="shared" si="1"/>
        <v>0</v>
      </c>
      <c r="BD6" s="186">
        <f t="shared" si="1"/>
        <v>0</v>
      </c>
      <c r="BE6" s="186">
        <f t="shared" si="1"/>
        <v>-2000000000</v>
      </c>
      <c r="BF6" s="380">
        <f>SUM(BB6:BE6)</f>
        <v>-2000000000</v>
      </c>
      <c r="BG6" s="186">
        <f>M6-AJ6</f>
        <v>-3755000000</v>
      </c>
      <c r="BH6" s="186">
        <f t="shared" si="2"/>
        <v>0</v>
      </c>
      <c r="BI6" s="186">
        <f t="shared" si="2"/>
        <v>0</v>
      </c>
      <c r="BJ6" s="186">
        <f t="shared" si="2"/>
        <v>0</v>
      </c>
      <c r="BK6" s="380">
        <f>SUM(BG6:BJ6)</f>
        <v>-3755000000</v>
      </c>
      <c r="BL6" s="381">
        <f>SUM(BA6,BF6,BK6)</f>
        <v>-5768163150</v>
      </c>
      <c r="BM6" s="327">
        <f>SUM(AX6,BB6)</f>
        <v>-171632</v>
      </c>
      <c r="BN6" s="385">
        <f>SUM(AY6,BC6,BG6)</f>
        <v>-3755968599</v>
      </c>
      <c r="BO6" s="385">
        <f>SUM(BH6)</f>
        <v>0</v>
      </c>
      <c r="BP6" s="385">
        <f>SUM(AZ6,BD6,BI6)</f>
        <v>-12022919</v>
      </c>
      <c r="BQ6" s="385">
        <f>SUM(BE6,BJ6)</f>
        <v>-2000000000</v>
      </c>
      <c r="BR6" s="329">
        <f>SUM(BM6:BQ6)</f>
        <v>-5768163150</v>
      </c>
    </row>
    <row r="7" spans="2:73" ht="21" customHeight="1" x14ac:dyDescent="0.2">
      <c r="B7" s="477"/>
      <c r="C7" s="410"/>
      <c r="D7" s="194">
        <f>SUM(D5:D6)</f>
        <v>478411371643</v>
      </c>
      <c r="E7" s="195">
        <f>SUM(E5:E6)</f>
        <v>194406703062</v>
      </c>
      <c r="F7" s="194">
        <f t="shared" ref="F7:X7" si="3">SUM(F5:F6)</f>
        <v>91867961073</v>
      </c>
      <c r="G7" s="195">
        <f t="shared" si="3"/>
        <v>764686035778</v>
      </c>
      <c r="H7" s="195">
        <f t="shared" si="3"/>
        <v>34667857278</v>
      </c>
      <c r="I7" s="195">
        <f t="shared" si="3"/>
        <v>17766309595</v>
      </c>
      <c r="J7" s="194">
        <f t="shared" si="3"/>
        <v>192315468855</v>
      </c>
      <c r="K7" s="194">
        <f t="shared" si="3"/>
        <v>12258721296</v>
      </c>
      <c r="L7" s="195">
        <f t="shared" si="3"/>
        <v>257008357024</v>
      </c>
      <c r="M7" s="195">
        <f t="shared" si="3"/>
        <v>45861000000</v>
      </c>
      <c r="N7" s="194">
        <f t="shared" si="3"/>
        <v>4000000000</v>
      </c>
      <c r="O7" s="194">
        <f t="shared" si="3"/>
        <v>2600000000</v>
      </c>
      <c r="P7" s="194">
        <f t="shared" si="3"/>
        <v>14278642976</v>
      </c>
      <c r="Q7" s="195">
        <f t="shared" si="3"/>
        <v>66739642976</v>
      </c>
      <c r="R7" s="196">
        <f t="shared" si="3"/>
        <v>1088434035778</v>
      </c>
      <c r="S7" s="197">
        <f t="shared" si="3"/>
        <v>513079228921</v>
      </c>
      <c r="T7" s="195">
        <f t="shared" si="3"/>
        <v>258034012657</v>
      </c>
      <c r="U7" s="195">
        <f t="shared" si="3"/>
        <v>4000000000</v>
      </c>
      <c r="V7" s="195">
        <f t="shared" si="3"/>
        <v>286783429928</v>
      </c>
      <c r="W7" s="195">
        <f t="shared" si="3"/>
        <v>26537364272</v>
      </c>
      <c r="X7" s="196">
        <f t="shared" si="3"/>
        <v>1088434035778</v>
      </c>
      <c r="Y7" s="477"/>
      <c r="Z7" s="255"/>
      <c r="AA7" s="195">
        <f>SUM(AA5:AA6)</f>
        <v>579005000000</v>
      </c>
      <c r="AB7" s="195">
        <f>SUM(AB5:AB6)</f>
        <v>207945000000</v>
      </c>
      <c r="AC7" s="195">
        <f t="shared" ref="AC7:AM7" si="4">SUM(AC5:AC6)</f>
        <v>118528000000</v>
      </c>
      <c r="AD7" s="195">
        <f t="shared" si="4"/>
        <v>905478000000</v>
      </c>
      <c r="AE7" s="195">
        <f t="shared" si="4"/>
        <v>48090000000</v>
      </c>
      <c r="AF7" s="195">
        <f t="shared" si="4"/>
        <v>2000000000</v>
      </c>
      <c r="AG7" s="195">
        <f t="shared" si="4"/>
        <v>183409000000</v>
      </c>
      <c r="AH7" s="195">
        <f t="shared" si="4"/>
        <v>15588000000</v>
      </c>
      <c r="AI7" s="195">
        <f t="shared" si="4"/>
        <v>249087000000</v>
      </c>
      <c r="AJ7" s="195">
        <f t="shared" si="4"/>
        <v>49061000000</v>
      </c>
      <c r="AK7" s="195">
        <f t="shared" si="4"/>
        <v>4000000000</v>
      </c>
      <c r="AL7" s="195">
        <f t="shared" si="4"/>
        <v>2600000000</v>
      </c>
      <c r="AM7" s="195">
        <f t="shared" si="4"/>
        <v>18000000000</v>
      </c>
      <c r="AN7" s="195">
        <f t="shared" ref="AN7:AU7" si="5">SUM(AN5:AN6)</f>
        <v>73661000000</v>
      </c>
      <c r="AO7" s="196">
        <f t="shared" si="5"/>
        <v>1228226000000</v>
      </c>
      <c r="AP7" s="197">
        <f t="shared" si="5"/>
        <v>627095000000</v>
      </c>
      <c r="AQ7" s="195">
        <f t="shared" si="5"/>
        <v>259006000000</v>
      </c>
      <c r="AR7" s="195">
        <f t="shared" si="5"/>
        <v>4000000000</v>
      </c>
      <c r="AS7" s="195">
        <f t="shared" si="5"/>
        <v>304537000000</v>
      </c>
      <c r="AT7" s="195">
        <f t="shared" si="5"/>
        <v>33588000000</v>
      </c>
      <c r="AU7" s="196">
        <f t="shared" si="5"/>
        <v>1228226000000</v>
      </c>
      <c r="AV7" s="477"/>
      <c r="AW7" s="348"/>
      <c r="AX7" s="194">
        <f>SUM(AX5:AX6)</f>
        <v>-100593628357</v>
      </c>
      <c r="AY7" s="194">
        <f t="shared" ref="AY7:BQ7" si="6">SUM(AY5:AY6)</f>
        <v>-13538296938</v>
      </c>
      <c r="AZ7" s="194">
        <f t="shared" si="6"/>
        <v>-26660038927</v>
      </c>
      <c r="BA7" s="194">
        <f t="shared" si="6"/>
        <v>-140791964222</v>
      </c>
      <c r="BB7" s="194">
        <f>SUM(BB5:BB6)</f>
        <v>-13422142722</v>
      </c>
      <c r="BC7" s="194">
        <f t="shared" ref="BC7:BE7" si="7">SUM(BC5:BC6)</f>
        <v>15766309595</v>
      </c>
      <c r="BD7" s="194">
        <f t="shared" si="7"/>
        <v>8906468855</v>
      </c>
      <c r="BE7" s="194">
        <f t="shared" si="7"/>
        <v>-3329278704</v>
      </c>
      <c r="BF7" s="194">
        <f t="shared" si="6"/>
        <v>7921357024</v>
      </c>
      <c r="BG7" s="194">
        <f>SUM(BG5:BG6)</f>
        <v>-3200000000</v>
      </c>
      <c r="BH7" s="194">
        <f t="shared" ref="BH7:BJ7" si="8">SUM(BH5:BH6)</f>
        <v>0</v>
      </c>
      <c r="BI7" s="194">
        <f t="shared" si="8"/>
        <v>0</v>
      </c>
      <c r="BJ7" s="194">
        <f t="shared" si="8"/>
        <v>-3721357024</v>
      </c>
      <c r="BK7" s="194">
        <f t="shared" si="6"/>
        <v>-6921357024</v>
      </c>
      <c r="BL7" s="349">
        <f t="shared" si="6"/>
        <v>-139791964222</v>
      </c>
      <c r="BM7" s="197">
        <f t="shared" si="6"/>
        <v>-114015771079</v>
      </c>
      <c r="BN7" s="197">
        <f t="shared" si="6"/>
        <v>-971987343</v>
      </c>
      <c r="BO7" s="197">
        <f t="shared" si="6"/>
        <v>0</v>
      </c>
      <c r="BP7" s="197">
        <f t="shared" si="6"/>
        <v>-17753570072</v>
      </c>
      <c r="BQ7" s="197">
        <f t="shared" si="6"/>
        <v>-7050635728</v>
      </c>
      <c r="BR7" s="197">
        <f>SUM(BR5:BR6)</f>
        <v>-139791964222</v>
      </c>
    </row>
    <row r="8" spans="2:73" ht="21" customHeight="1" x14ac:dyDescent="0.2">
      <c r="B8" s="383">
        <v>1904004</v>
      </c>
      <c r="C8" s="379" t="s">
        <v>294</v>
      </c>
      <c r="D8" s="382">
        <v>240477968137</v>
      </c>
      <c r="E8" s="392">
        <v>98227491427</v>
      </c>
      <c r="F8" s="382">
        <v>46766957842</v>
      </c>
      <c r="G8" s="388">
        <f>SUM(D8:F8)</f>
        <v>385472417406</v>
      </c>
      <c r="H8" s="392"/>
      <c r="I8" s="392"/>
      <c r="J8" s="382"/>
      <c r="K8" s="382"/>
      <c r="L8" s="388">
        <f>SUM(H8:K8)</f>
        <v>0</v>
      </c>
      <c r="M8" s="392">
        <v>939000000</v>
      </c>
      <c r="N8" s="382">
        <v>2200000000</v>
      </c>
      <c r="O8" s="382">
        <v>2600000000</v>
      </c>
      <c r="P8" s="382"/>
      <c r="Q8" s="388">
        <f>SUM(M8:P8)</f>
        <v>5739000000</v>
      </c>
      <c r="R8" s="389">
        <f>SUM(G8,L8,Q8)</f>
        <v>391211417406</v>
      </c>
      <c r="S8" s="327">
        <f>SUM(D8,H8)</f>
        <v>240477968137</v>
      </c>
      <c r="T8" s="385">
        <f>SUM(E8,I8,M8)</f>
        <v>99166491427</v>
      </c>
      <c r="U8" s="385">
        <f>SUM(N8)</f>
        <v>2200000000</v>
      </c>
      <c r="V8" s="385">
        <f>SUM(F8,J8,O8)</f>
        <v>49366957842</v>
      </c>
      <c r="W8" s="385">
        <f>SUM(K8,P8)</f>
        <v>0</v>
      </c>
      <c r="X8" s="329">
        <f>SUM(S8:W8)</f>
        <v>391211417406</v>
      </c>
      <c r="Y8" s="309">
        <v>1904004</v>
      </c>
      <c r="Z8" s="306" t="s">
        <v>294</v>
      </c>
      <c r="AA8" s="307">
        <v>184403000000</v>
      </c>
      <c r="AB8" s="307">
        <v>75770000000</v>
      </c>
      <c r="AC8" s="307">
        <v>36592000000</v>
      </c>
      <c r="AD8" s="312">
        <f>SUM(AA8:AC8)</f>
        <v>296765000000</v>
      </c>
      <c r="AE8" s="307"/>
      <c r="AF8" s="307"/>
      <c r="AG8" s="307"/>
      <c r="AH8" s="307"/>
      <c r="AI8" s="312">
        <f>SUM(AE8:AH8)</f>
        <v>0</v>
      </c>
      <c r="AJ8" s="307"/>
      <c r="AK8" s="307">
        <v>2200000000</v>
      </c>
      <c r="AL8" s="307">
        <v>2600000000</v>
      </c>
      <c r="AM8" s="307"/>
      <c r="AN8" s="312">
        <f>SUM(AJ8:AM8)</f>
        <v>4800000000</v>
      </c>
      <c r="AO8" s="189">
        <f>SUM(AD8,AI8,AN8)</f>
        <v>301565000000</v>
      </c>
      <c r="AP8" s="327">
        <f>SUM(AA8,AE8)</f>
        <v>184403000000</v>
      </c>
      <c r="AQ8" s="328">
        <f>SUM(AB8,AF8,AJ8)</f>
        <v>75770000000</v>
      </c>
      <c r="AR8" s="328">
        <f>SUM(AK8)</f>
        <v>2200000000</v>
      </c>
      <c r="AS8" s="328">
        <f>SUM(AC8,AG8,AL8)</f>
        <v>39192000000</v>
      </c>
      <c r="AT8" s="328">
        <f>SUM(AH8,AM8)</f>
        <v>0</v>
      </c>
      <c r="AU8" s="329">
        <f>SUM(AP8:AT8)</f>
        <v>301565000000</v>
      </c>
      <c r="AV8" s="428">
        <v>1904004</v>
      </c>
      <c r="AW8" s="346" t="s">
        <v>294</v>
      </c>
      <c r="AX8" s="186">
        <f>D8-AA8</f>
        <v>56074968137</v>
      </c>
      <c r="AY8" s="186">
        <f t="shared" ref="AY8:AZ9" si="9">E8-AB8</f>
        <v>22457491427</v>
      </c>
      <c r="AZ8" s="186">
        <f t="shared" si="9"/>
        <v>10174957842</v>
      </c>
      <c r="BA8" s="380">
        <f>SUM(AX8:AZ8)</f>
        <v>88707417406</v>
      </c>
      <c r="BB8" s="186">
        <f>H8-AE8</f>
        <v>0</v>
      </c>
      <c r="BC8" s="186">
        <f t="shared" ref="BC8:BE9" si="10">I8-AF8</f>
        <v>0</v>
      </c>
      <c r="BD8" s="186">
        <f t="shared" si="10"/>
        <v>0</v>
      </c>
      <c r="BE8" s="186">
        <f t="shared" si="10"/>
        <v>0</v>
      </c>
      <c r="BF8" s="380">
        <f>SUM(BB8:BE8)</f>
        <v>0</v>
      </c>
      <c r="BG8" s="186">
        <f>M8-AJ8</f>
        <v>939000000</v>
      </c>
      <c r="BH8" s="186">
        <f t="shared" ref="BH8:BJ9" si="11">N8-AK8</f>
        <v>0</v>
      </c>
      <c r="BI8" s="186">
        <f t="shared" si="11"/>
        <v>0</v>
      </c>
      <c r="BJ8" s="186">
        <f t="shared" si="11"/>
        <v>0</v>
      </c>
      <c r="BK8" s="380">
        <f>SUM(BG8:BJ8)</f>
        <v>939000000</v>
      </c>
      <c r="BL8" s="381">
        <f>SUM(BA8,BF8,BK8)</f>
        <v>89646417406</v>
      </c>
      <c r="BM8" s="327">
        <f>SUM(AX8,BB8)</f>
        <v>56074968137</v>
      </c>
      <c r="BN8" s="385">
        <f>SUM(AY8,BC8,BG8)</f>
        <v>23396491427</v>
      </c>
      <c r="BO8" s="385">
        <f>SUM(BH8)</f>
        <v>0</v>
      </c>
      <c r="BP8" s="385">
        <f>SUM(AZ8,BD8,BI8)</f>
        <v>10174957842</v>
      </c>
      <c r="BQ8" s="385">
        <f>SUM(BE8,BJ8)</f>
        <v>0</v>
      </c>
      <c r="BR8" s="329">
        <f>SUM(BM8:BQ8)</f>
        <v>89646417406</v>
      </c>
      <c r="BS8" s="186">
        <v>939000000</v>
      </c>
      <c r="BT8" s="433" t="s">
        <v>430</v>
      </c>
      <c r="BU8" s="433" t="s">
        <v>431</v>
      </c>
    </row>
    <row r="9" spans="2:73" ht="21" customHeight="1" x14ac:dyDescent="0.2">
      <c r="B9" s="383">
        <v>1002115</v>
      </c>
      <c r="C9" s="379" t="s">
        <v>294</v>
      </c>
      <c r="D9" s="186"/>
      <c r="E9" s="214"/>
      <c r="F9" s="186"/>
      <c r="G9" s="388">
        <f>SUM(D9:F9)</f>
        <v>0</v>
      </c>
      <c r="H9" s="214"/>
      <c r="I9" s="214"/>
      <c r="J9" s="186"/>
      <c r="K9" s="382"/>
      <c r="L9" s="388">
        <f>SUM(H9:K9)</f>
        <v>0</v>
      </c>
      <c r="M9" s="215"/>
      <c r="N9" s="382"/>
      <c r="O9" s="193"/>
      <c r="P9" s="193"/>
      <c r="Q9" s="388">
        <f>SUM(M9:P9)</f>
        <v>0</v>
      </c>
      <c r="R9" s="389">
        <f>SUM(G9,L9,Q9)</f>
        <v>0</v>
      </c>
      <c r="S9" s="327">
        <f>SUM(D9,H9)</f>
        <v>0</v>
      </c>
      <c r="T9" s="385">
        <f>SUM(E9,I9,M9)</f>
        <v>0</v>
      </c>
      <c r="U9" s="385">
        <f>SUM(N9)</f>
        <v>0</v>
      </c>
      <c r="V9" s="385">
        <f>SUM(F9,J9,O9)</f>
        <v>0</v>
      </c>
      <c r="W9" s="385">
        <f>SUM(K9,P9)</f>
        <v>0</v>
      </c>
      <c r="X9" s="329">
        <f>SUM(S9:W9)</f>
        <v>0</v>
      </c>
      <c r="Y9" s="309">
        <v>1002115</v>
      </c>
      <c r="Z9" s="306" t="s">
        <v>294</v>
      </c>
      <c r="AA9" s="214"/>
      <c r="AB9" s="214"/>
      <c r="AC9" s="214"/>
      <c r="AD9" s="312">
        <f>SUM(AA9:AC9)</f>
        <v>0</v>
      </c>
      <c r="AE9" s="214"/>
      <c r="AF9" s="214"/>
      <c r="AG9" s="214"/>
      <c r="AH9" s="307"/>
      <c r="AI9" s="312">
        <f>SUM(AE9:AH9)</f>
        <v>0</v>
      </c>
      <c r="AJ9" s="215"/>
      <c r="AK9" s="307"/>
      <c r="AL9" s="215"/>
      <c r="AM9" s="215"/>
      <c r="AN9" s="312">
        <f>SUM(AJ9:AM9)</f>
        <v>0</v>
      </c>
      <c r="AO9" s="189">
        <f>SUM(AD9,AI9,AN9)</f>
        <v>0</v>
      </c>
      <c r="AP9" s="327">
        <f>SUM(AA9,AE9)</f>
        <v>0</v>
      </c>
      <c r="AQ9" s="328">
        <f>SUM(AB9,AF9,AJ9)</f>
        <v>0</v>
      </c>
      <c r="AR9" s="328">
        <f>SUM(AK9)</f>
        <v>0</v>
      </c>
      <c r="AS9" s="328">
        <f>SUM(AC9,AG9,AL9)</f>
        <v>0</v>
      </c>
      <c r="AT9" s="328">
        <f>SUM(AH9,AM9)</f>
        <v>0</v>
      </c>
      <c r="AU9" s="329">
        <f>SUM(AP9:AT9)</f>
        <v>0</v>
      </c>
      <c r="AV9" s="428">
        <v>1002115</v>
      </c>
      <c r="AW9" s="346" t="s">
        <v>294</v>
      </c>
      <c r="AX9" s="186">
        <f>D9-AA9</f>
        <v>0</v>
      </c>
      <c r="AY9" s="186">
        <f t="shared" si="9"/>
        <v>0</v>
      </c>
      <c r="AZ9" s="186">
        <f t="shared" si="9"/>
        <v>0</v>
      </c>
      <c r="BA9" s="380">
        <f>SUM(AX9:AZ9)</f>
        <v>0</v>
      </c>
      <c r="BB9" s="186">
        <f>H9-AE9</f>
        <v>0</v>
      </c>
      <c r="BC9" s="186">
        <f t="shared" si="10"/>
        <v>0</v>
      </c>
      <c r="BD9" s="186">
        <f t="shared" si="10"/>
        <v>0</v>
      </c>
      <c r="BE9" s="186">
        <f t="shared" si="10"/>
        <v>0</v>
      </c>
      <c r="BF9" s="380">
        <f>SUM(BB9:BE9)</f>
        <v>0</v>
      </c>
      <c r="BG9" s="186">
        <f>M9-AJ9</f>
        <v>0</v>
      </c>
      <c r="BH9" s="186">
        <f t="shared" si="11"/>
        <v>0</v>
      </c>
      <c r="BI9" s="186">
        <f t="shared" si="11"/>
        <v>0</v>
      </c>
      <c r="BJ9" s="186">
        <f t="shared" si="11"/>
        <v>0</v>
      </c>
      <c r="BK9" s="380">
        <f>SUM(BG9:BJ9)</f>
        <v>0</v>
      </c>
      <c r="BL9" s="381">
        <f>SUM(BA9,BF9,BK9)</f>
        <v>0</v>
      </c>
      <c r="BM9" s="327">
        <f>SUM(AX9,BB9)</f>
        <v>0</v>
      </c>
      <c r="BN9" s="385">
        <f>SUM(AY9,BC9,BG9)</f>
        <v>0</v>
      </c>
      <c r="BO9" s="385">
        <f>SUM(BH9)</f>
        <v>0</v>
      </c>
      <c r="BP9" s="385">
        <f>SUM(AZ9,BD9,BI9)</f>
        <v>0</v>
      </c>
      <c r="BQ9" s="385">
        <f>SUM(BE9,BJ9)</f>
        <v>0</v>
      </c>
      <c r="BR9" s="329">
        <f>SUM(BM9:BQ9)</f>
        <v>0</v>
      </c>
    </row>
    <row r="10" spans="2:73" ht="21" customHeight="1" x14ac:dyDescent="0.2">
      <c r="B10" s="486" t="s">
        <v>278</v>
      </c>
      <c r="C10" s="489"/>
      <c r="D10" s="380">
        <f>SUM(D7:D9)</f>
        <v>718889339780</v>
      </c>
      <c r="E10" s="388">
        <f t="shared" ref="E10:X10" si="12">SUM(E7:E9)</f>
        <v>292634194489</v>
      </c>
      <c r="F10" s="380">
        <f t="shared" si="12"/>
        <v>138634918915</v>
      </c>
      <c r="G10" s="388">
        <f t="shared" si="12"/>
        <v>1150158453184</v>
      </c>
      <c r="H10" s="388">
        <f t="shared" si="12"/>
        <v>34667857278</v>
      </c>
      <c r="I10" s="388">
        <f t="shared" si="12"/>
        <v>17766309595</v>
      </c>
      <c r="J10" s="380">
        <f t="shared" si="12"/>
        <v>192315468855</v>
      </c>
      <c r="K10" s="380">
        <f t="shared" si="12"/>
        <v>12258721296</v>
      </c>
      <c r="L10" s="388">
        <f t="shared" si="12"/>
        <v>257008357024</v>
      </c>
      <c r="M10" s="388">
        <f t="shared" si="12"/>
        <v>46800000000</v>
      </c>
      <c r="N10" s="380">
        <f t="shared" si="12"/>
        <v>6200000000</v>
      </c>
      <c r="O10" s="380">
        <f t="shared" si="12"/>
        <v>5200000000</v>
      </c>
      <c r="P10" s="380">
        <f t="shared" si="12"/>
        <v>14278642976</v>
      </c>
      <c r="Q10" s="388">
        <f t="shared" si="12"/>
        <v>72478642976</v>
      </c>
      <c r="R10" s="389">
        <f t="shared" si="12"/>
        <v>1479645453184</v>
      </c>
      <c r="S10" s="198">
        <f t="shared" si="12"/>
        <v>753557197058</v>
      </c>
      <c r="T10" s="388">
        <f t="shared" si="12"/>
        <v>357200504084</v>
      </c>
      <c r="U10" s="388">
        <f t="shared" si="12"/>
        <v>6200000000</v>
      </c>
      <c r="V10" s="388">
        <f t="shared" si="12"/>
        <v>336150387770</v>
      </c>
      <c r="W10" s="388">
        <f t="shared" si="12"/>
        <v>26537364272</v>
      </c>
      <c r="X10" s="389">
        <f t="shared" si="12"/>
        <v>1479645453184</v>
      </c>
      <c r="Y10" s="486" t="s">
        <v>278</v>
      </c>
      <c r="Z10" s="489"/>
      <c r="AA10" s="312">
        <f>SUM(AA7:AA9)</f>
        <v>763408000000</v>
      </c>
      <c r="AB10" s="312">
        <f t="shared" ref="AB10:AO10" si="13">SUM(AB7:AB9)</f>
        <v>283715000000</v>
      </c>
      <c r="AC10" s="312">
        <f t="shared" si="13"/>
        <v>155120000000</v>
      </c>
      <c r="AD10" s="312">
        <f t="shared" si="13"/>
        <v>1202243000000</v>
      </c>
      <c r="AE10" s="312">
        <f t="shared" si="13"/>
        <v>48090000000</v>
      </c>
      <c r="AF10" s="312">
        <f t="shared" si="13"/>
        <v>2000000000</v>
      </c>
      <c r="AG10" s="312">
        <f t="shared" si="13"/>
        <v>183409000000</v>
      </c>
      <c r="AH10" s="312">
        <f t="shared" si="13"/>
        <v>15588000000</v>
      </c>
      <c r="AI10" s="312">
        <f t="shared" si="13"/>
        <v>249087000000</v>
      </c>
      <c r="AJ10" s="312">
        <f t="shared" si="13"/>
        <v>49061000000</v>
      </c>
      <c r="AK10" s="312">
        <f t="shared" si="13"/>
        <v>6200000000</v>
      </c>
      <c r="AL10" s="312">
        <f t="shared" si="13"/>
        <v>5200000000</v>
      </c>
      <c r="AM10" s="312">
        <f t="shared" si="13"/>
        <v>18000000000</v>
      </c>
      <c r="AN10" s="312">
        <f t="shared" si="13"/>
        <v>78461000000</v>
      </c>
      <c r="AO10" s="189">
        <f t="shared" si="13"/>
        <v>1529791000000</v>
      </c>
      <c r="AP10" s="198">
        <f t="shared" ref="AP10:AU10" si="14">SUM(AP7:AP9)</f>
        <v>811498000000</v>
      </c>
      <c r="AQ10" s="312">
        <f t="shared" si="14"/>
        <v>334776000000</v>
      </c>
      <c r="AR10" s="312">
        <f t="shared" si="14"/>
        <v>6200000000</v>
      </c>
      <c r="AS10" s="312">
        <f t="shared" si="14"/>
        <v>343729000000</v>
      </c>
      <c r="AT10" s="312">
        <f t="shared" si="14"/>
        <v>33588000000</v>
      </c>
      <c r="AU10" s="189">
        <f t="shared" si="14"/>
        <v>1529791000000</v>
      </c>
      <c r="AV10" s="486" t="s">
        <v>278</v>
      </c>
      <c r="AW10" s="493"/>
      <c r="AX10" s="380">
        <f>SUM(AX8:AX9,AX7)</f>
        <v>-44518660220</v>
      </c>
      <c r="AY10" s="380">
        <f t="shared" ref="AY10:BA10" si="15">SUM(AY8:AY9,AY7)</f>
        <v>8919194489</v>
      </c>
      <c r="AZ10" s="380">
        <f t="shared" si="15"/>
        <v>-16485081085</v>
      </c>
      <c r="BA10" s="380">
        <f t="shared" si="15"/>
        <v>-52084546816</v>
      </c>
      <c r="BB10" s="380">
        <f t="shared" ref="BB10:BL10" si="16">SUM(BB7:BB9)</f>
        <v>-13422142722</v>
      </c>
      <c r="BC10" s="380">
        <f t="shared" si="16"/>
        <v>15766309595</v>
      </c>
      <c r="BD10" s="380">
        <f t="shared" si="16"/>
        <v>8906468855</v>
      </c>
      <c r="BE10" s="380">
        <f t="shared" si="16"/>
        <v>-3329278704</v>
      </c>
      <c r="BF10" s="380">
        <f t="shared" si="16"/>
        <v>7921357024</v>
      </c>
      <c r="BG10" s="380">
        <f t="shared" si="16"/>
        <v>-2261000000</v>
      </c>
      <c r="BH10" s="380">
        <f t="shared" si="16"/>
        <v>0</v>
      </c>
      <c r="BI10" s="380">
        <f t="shared" si="16"/>
        <v>0</v>
      </c>
      <c r="BJ10" s="380">
        <f t="shared" si="16"/>
        <v>-3721357024</v>
      </c>
      <c r="BK10" s="380">
        <f t="shared" si="16"/>
        <v>-5982357024</v>
      </c>
      <c r="BL10" s="381">
        <f t="shared" si="16"/>
        <v>-50145546816</v>
      </c>
      <c r="BM10" s="536">
        <f t="shared" ref="BM10:BR10" si="17">SUM(BM7:BM9)</f>
        <v>-57940802942</v>
      </c>
      <c r="BN10" s="496">
        <f t="shared" si="17"/>
        <v>22424504084</v>
      </c>
      <c r="BO10" s="496">
        <f t="shared" si="17"/>
        <v>0</v>
      </c>
      <c r="BP10" s="496">
        <f t="shared" si="17"/>
        <v>-7578612230</v>
      </c>
      <c r="BQ10" s="496">
        <f t="shared" si="17"/>
        <v>-7050635728</v>
      </c>
      <c r="BR10" s="498">
        <f t="shared" si="17"/>
        <v>-50145546816</v>
      </c>
    </row>
    <row r="11" spans="2:73" ht="21" customHeight="1" thickBot="1" x14ac:dyDescent="0.25">
      <c r="B11" s="487"/>
      <c r="C11" s="490"/>
      <c r="D11" s="488">
        <f>SUM(G10)</f>
        <v>1150158453184</v>
      </c>
      <c r="E11" s="488"/>
      <c r="F11" s="488"/>
      <c r="G11" s="488"/>
      <c r="H11" s="488">
        <f>SUM(L10,Q10)</f>
        <v>329487000000</v>
      </c>
      <c r="I11" s="488"/>
      <c r="J11" s="488"/>
      <c r="K11" s="488"/>
      <c r="L11" s="488"/>
      <c r="M11" s="488"/>
      <c r="N11" s="488"/>
      <c r="O11" s="488"/>
      <c r="P11" s="488"/>
      <c r="Q11" s="488"/>
      <c r="R11" s="199">
        <f>SUM(D11:Q11)</f>
        <v>1479645453184</v>
      </c>
      <c r="S11" s="200"/>
      <c r="T11" s="201"/>
      <c r="U11" s="201"/>
      <c r="V11" s="201"/>
      <c r="W11" s="201">
        <f>SUM(T10,U10,W10)</f>
        <v>389937868356</v>
      </c>
      <c r="X11" s="202"/>
      <c r="Y11" s="487"/>
      <c r="Z11" s="490"/>
      <c r="AA11" s="488">
        <f>SUM(AD10)</f>
        <v>1202243000000</v>
      </c>
      <c r="AB11" s="488"/>
      <c r="AC11" s="488"/>
      <c r="AD11" s="488"/>
      <c r="AE11" s="488">
        <f>SUM(AI10,AN10)</f>
        <v>327548000000</v>
      </c>
      <c r="AF11" s="488"/>
      <c r="AG11" s="488"/>
      <c r="AH11" s="488"/>
      <c r="AI11" s="488"/>
      <c r="AJ11" s="488"/>
      <c r="AK11" s="488"/>
      <c r="AL11" s="488"/>
      <c r="AM11" s="488"/>
      <c r="AN11" s="488"/>
      <c r="AO11" s="199">
        <f>SUM(AA11:AN11)</f>
        <v>1529791000000</v>
      </c>
      <c r="AP11" s="200"/>
      <c r="AQ11" s="201"/>
      <c r="AR11" s="201"/>
      <c r="AS11" s="201"/>
      <c r="AT11" s="201">
        <f>SUM(AQ10,AR10,AT10)</f>
        <v>374564000000</v>
      </c>
      <c r="AU11" s="202"/>
      <c r="AV11" s="487"/>
      <c r="AW11" s="494"/>
      <c r="AX11" s="492">
        <f>SUM(BA10)</f>
        <v>-52084546816</v>
      </c>
      <c r="AY11" s="492"/>
      <c r="AZ11" s="492"/>
      <c r="BA11" s="492"/>
      <c r="BB11" s="492">
        <f>SUM(BF10,BK10)</f>
        <v>1939000000</v>
      </c>
      <c r="BC11" s="492"/>
      <c r="BD11" s="492"/>
      <c r="BE11" s="492"/>
      <c r="BF11" s="492"/>
      <c r="BG11" s="492"/>
      <c r="BH11" s="492"/>
      <c r="BI11" s="492"/>
      <c r="BJ11" s="492"/>
      <c r="BK11" s="492"/>
      <c r="BL11" s="350">
        <f>SUM(AX11:BK11)</f>
        <v>-50145546816</v>
      </c>
      <c r="BM11" s="537"/>
      <c r="BN11" s="497"/>
      <c r="BO11" s="497"/>
      <c r="BP11" s="497"/>
      <c r="BQ11" s="497"/>
      <c r="BR11" s="499"/>
    </row>
    <row r="12" spans="2:73" s="203" customFormat="1" ht="21" customHeight="1" thickBot="1" x14ac:dyDescent="0.25">
      <c r="B12" s="330"/>
      <c r="C12" s="330"/>
      <c r="D12" s="330"/>
      <c r="E12" s="330"/>
      <c r="F12" s="330"/>
      <c r="G12" s="330"/>
      <c r="H12" s="330"/>
      <c r="I12" s="330"/>
      <c r="J12" s="330"/>
      <c r="K12" s="396"/>
      <c r="L12" s="397" t="s">
        <v>279</v>
      </c>
      <c r="M12" s="511">
        <v>3755030000</v>
      </c>
      <c r="N12" s="511"/>
      <c r="O12" s="332">
        <f>R12*1%</f>
        <v>3899378683.5599999</v>
      </c>
      <c r="P12" s="331" t="s">
        <v>280</v>
      </c>
      <c r="Q12" s="394">
        <f>R12/400</f>
        <v>974844670.88999999</v>
      </c>
      <c r="R12" s="334">
        <f>SUM(E10,I10,K10,M10,N10,P10)</f>
        <v>389937868356</v>
      </c>
      <c r="S12" s="391"/>
      <c r="X12" s="210">
        <f>SUM(T10,U10,W10)</f>
        <v>389937868356</v>
      </c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1" t="s">
        <v>279</v>
      </c>
      <c r="AJ12" s="511">
        <v>3755030000</v>
      </c>
      <c r="AK12" s="511"/>
      <c r="AL12" s="336">
        <f>AO12*1%</f>
        <v>3745640000</v>
      </c>
      <c r="AM12" s="331" t="s">
        <v>280</v>
      </c>
      <c r="AN12" s="333">
        <f>AO12/400</f>
        <v>936410000</v>
      </c>
      <c r="AO12" s="334">
        <f>SUM(AB10,AF10,AH10,AJ10,AK10,AM10)</f>
        <v>374564000000</v>
      </c>
      <c r="AP12" s="335"/>
      <c r="AU12" s="210">
        <f>SUM(AQ10,AR10,AT10)</f>
        <v>374564000000</v>
      </c>
      <c r="AV12" s="330"/>
      <c r="AW12" s="351"/>
      <c r="AX12" s="351"/>
      <c r="AY12" s="351"/>
      <c r="AZ12" s="351"/>
      <c r="BA12" s="351"/>
      <c r="BB12" s="351"/>
      <c r="BC12" s="351"/>
      <c r="BD12" s="351"/>
      <c r="BE12" s="351"/>
      <c r="BF12" s="352" t="s">
        <v>279</v>
      </c>
      <c r="BG12" s="512">
        <v>3755030000</v>
      </c>
      <c r="BH12" s="512"/>
      <c r="BI12" s="353">
        <f>BL12*1%</f>
        <v>153738683.56</v>
      </c>
      <c r="BJ12" s="352" t="s">
        <v>280</v>
      </c>
      <c r="BK12" s="425">
        <f>BL12/400</f>
        <v>38434670.890000001</v>
      </c>
      <c r="BL12" s="354">
        <f>SUM(AY10,BC10,BE10,BG10,BH10,BJ10)</f>
        <v>15373868356</v>
      </c>
      <c r="BM12" s="421"/>
      <c r="BR12" s="210"/>
    </row>
    <row r="13" spans="2:73" ht="21" customHeight="1" x14ac:dyDescent="0.2">
      <c r="B13" s="513" t="s">
        <v>281</v>
      </c>
      <c r="C13" s="413"/>
      <c r="D13" s="483" t="s">
        <v>273</v>
      </c>
      <c r="E13" s="483"/>
      <c r="F13" s="483"/>
      <c r="G13" s="483"/>
      <c r="H13" s="483" t="s">
        <v>274</v>
      </c>
      <c r="I13" s="483"/>
      <c r="J13" s="483"/>
      <c r="K13" s="483"/>
      <c r="L13" s="483"/>
      <c r="M13" s="483"/>
      <c r="N13" s="483"/>
      <c r="O13" s="483"/>
      <c r="P13" s="483"/>
      <c r="Q13" s="483"/>
      <c r="R13" s="484" t="s">
        <v>4</v>
      </c>
      <c r="S13" s="467"/>
      <c r="T13" s="467"/>
      <c r="U13" s="467"/>
      <c r="V13" s="467"/>
      <c r="W13" s="467"/>
      <c r="X13" s="468"/>
      <c r="Y13" s="480" t="s">
        <v>281</v>
      </c>
      <c r="Z13" s="337"/>
      <c r="AA13" s="510" t="s">
        <v>273</v>
      </c>
      <c r="AB13" s="510"/>
      <c r="AC13" s="510"/>
      <c r="AD13" s="510"/>
      <c r="AE13" s="510" t="s">
        <v>274</v>
      </c>
      <c r="AF13" s="510"/>
      <c r="AG13" s="510"/>
      <c r="AH13" s="510"/>
      <c r="AI13" s="510"/>
      <c r="AJ13" s="510"/>
      <c r="AK13" s="510"/>
      <c r="AL13" s="510"/>
      <c r="AM13" s="510"/>
      <c r="AN13" s="510"/>
      <c r="AO13" s="466" t="s">
        <v>4</v>
      </c>
      <c r="AP13" s="467"/>
      <c r="AQ13" s="467"/>
      <c r="AR13" s="467"/>
      <c r="AS13" s="467"/>
      <c r="AT13" s="467"/>
      <c r="AU13" s="468"/>
      <c r="AV13" s="480" t="s">
        <v>281</v>
      </c>
      <c r="AW13" s="344"/>
      <c r="AX13" s="491" t="s">
        <v>273</v>
      </c>
      <c r="AY13" s="491"/>
      <c r="AZ13" s="491"/>
      <c r="BA13" s="491"/>
      <c r="BB13" s="491" t="s">
        <v>274</v>
      </c>
      <c r="BC13" s="491"/>
      <c r="BD13" s="491"/>
      <c r="BE13" s="491"/>
      <c r="BF13" s="491"/>
      <c r="BG13" s="491"/>
      <c r="BH13" s="491"/>
      <c r="BI13" s="491"/>
      <c r="BJ13" s="491"/>
      <c r="BK13" s="491"/>
      <c r="BL13" s="500" t="s">
        <v>4</v>
      </c>
      <c r="BM13" s="467"/>
      <c r="BN13" s="467"/>
      <c r="BO13" s="467"/>
      <c r="BP13" s="467"/>
      <c r="BQ13" s="467"/>
      <c r="BR13" s="468"/>
    </row>
    <row r="14" spans="2:73" ht="21" customHeight="1" thickBot="1" x14ac:dyDescent="0.25">
      <c r="B14" s="514"/>
      <c r="C14" s="410"/>
      <c r="D14" s="472" t="s">
        <v>275</v>
      </c>
      <c r="E14" s="472"/>
      <c r="F14" s="472"/>
      <c r="G14" s="472"/>
      <c r="H14" s="472" t="s">
        <v>276</v>
      </c>
      <c r="I14" s="472"/>
      <c r="J14" s="472"/>
      <c r="K14" s="472"/>
      <c r="L14" s="472"/>
      <c r="M14" s="472" t="s">
        <v>277</v>
      </c>
      <c r="N14" s="472"/>
      <c r="O14" s="472"/>
      <c r="P14" s="472"/>
      <c r="Q14" s="472"/>
      <c r="R14" s="485"/>
      <c r="S14" s="469"/>
      <c r="T14" s="469"/>
      <c r="U14" s="469"/>
      <c r="V14" s="469"/>
      <c r="W14" s="469"/>
      <c r="X14" s="470"/>
      <c r="Y14" s="480"/>
      <c r="Z14" s="337"/>
      <c r="AA14" s="472" t="s">
        <v>275</v>
      </c>
      <c r="AB14" s="472"/>
      <c r="AC14" s="472"/>
      <c r="AD14" s="472"/>
      <c r="AE14" s="472" t="s">
        <v>276</v>
      </c>
      <c r="AF14" s="472"/>
      <c r="AG14" s="472"/>
      <c r="AH14" s="472"/>
      <c r="AI14" s="472"/>
      <c r="AJ14" s="472" t="s">
        <v>277</v>
      </c>
      <c r="AK14" s="472"/>
      <c r="AL14" s="472"/>
      <c r="AM14" s="472"/>
      <c r="AN14" s="472"/>
      <c r="AO14" s="485"/>
      <c r="AP14" s="469"/>
      <c r="AQ14" s="469"/>
      <c r="AR14" s="469"/>
      <c r="AS14" s="469"/>
      <c r="AT14" s="469"/>
      <c r="AU14" s="470"/>
      <c r="AV14" s="480"/>
      <c r="AW14" s="345"/>
      <c r="AX14" s="495" t="s">
        <v>275</v>
      </c>
      <c r="AY14" s="495"/>
      <c r="AZ14" s="495"/>
      <c r="BA14" s="495"/>
      <c r="BB14" s="495" t="s">
        <v>276</v>
      </c>
      <c r="BC14" s="495"/>
      <c r="BD14" s="495"/>
      <c r="BE14" s="495"/>
      <c r="BF14" s="495"/>
      <c r="BG14" s="495" t="s">
        <v>277</v>
      </c>
      <c r="BH14" s="495"/>
      <c r="BI14" s="495"/>
      <c r="BJ14" s="495"/>
      <c r="BK14" s="495"/>
      <c r="BL14" s="501"/>
      <c r="BM14" s="469"/>
      <c r="BN14" s="469"/>
      <c r="BO14" s="469"/>
      <c r="BP14" s="469"/>
      <c r="BQ14" s="469"/>
      <c r="BR14" s="470"/>
    </row>
    <row r="15" spans="2:73" ht="21" customHeight="1" x14ac:dyDescent="0.2">
      <c r="B15" s="514"/>
      <c r="C15" s="410"/>
      <c r="D15" s="392" t="s">
        <v>9</v>
      </c>
      <c r="E15" s="392" t="s">
        <v>10</v>
      </c>
      <c r="F15" s="392" t="s">
        <v>12</v>
      </c>
      <c r="G15" s="388" t="s">
        <v>4</v>
      </c>
      <c r="H15" s="392" t="s">
        <v>9</v>
      </c>
      <c r="I15" s="392" t="s">
        <v>10</v>
      </c>
      <c r="J15" s="382" t="s">
        <v>12</v>
      </c>
      <c r="K15" s="382" t="s">
        <v>180</v>
      </c>
      <c r="L15" s="388" t="s">
        <v>4</v>
      </c>
      <c r="M15" s="392" t="s">
        <v>10</v>
      </c>
      <c r="N15" s="392" t="s">
        <v>11</v>
      </c>
      <c r="O15" s="392" t="s">
        <v>12</v>
      </c>
      <c r="P15" s="392" t="s">
        <v>180</v>
      </c>
      <c r="Q15" s="388" t="s">
        <v>4</v>
      </c>
      <c r="R15" s="485"/>
      <c r="S15" s="411" t="s">
        <v>9</v>
      </c>
      <c r="T15" s="325" t="s">
        <v>10</v>
      </c>
      <c r="U15" s="325" t="s">
        <v>11</v>
      </c>
      <c r="V15" s="325" t="s">
        <v>12</v>
      </c>
      <c r="W15" s="325" t="s">
        <v>180</v>
      </c>
      <c r="X15" s="326" t="s">
        <v>4</v>
      </c>
      <c r="Y15" s="481"/>
      <c r="Z15" s="338"/>
      <c r="AA15" s="307" t="s">
        <v>9</v>
      </c>
      <c r="AB15" s="307" t="s">
        <v>10</v>
      </c>
      <c r="AC15" s="307" t="s">
        <v>12</v>
      </c>
      <c r="AD15" s="312" t="s">
        <v>4</v>
      </c>
      <c r="AE15" s="307" t="s">
        <v>9</v>
      </c>
      <c r="AF15" s="307" t="s">
        <v>10</v>
      </c>
      <c r="AG15" s="307" t="s">
        <v>12</v>
      </c>
      <c r="AH15" s="307" t="s">
        <v>180</v>
      </c>
      <c r="AI15" s="312" t="s">
        <v>4</v>
      </c>
      <c r="AJ15" s="307" t="s">
        <v>10</v>
      </c>
      <c r="AK15" s="307" t="s">
        <v>11</v>
      </c>
      <c r="AL15" s="307" t="s">
        <v>12</v>
      </c>
      <c r="AM15" s="307" t="s">
        <v>180</v>
      </c>
      <c r="AN15" s="312" t="s">
        <v>4</v>
      </c>
      <c r="AO15" s="485"/>
      <c r="AP15" s="324" t="s">
        <v>9</v>
      </c>
      <c r="AQ15" s="325" t="s">
        <v>10</v>
      </c>
      <c r="AR15" s="325" t="s">
        <v>11</v>
      </c>
      <c r="AS15" s="325" t="s">
        <v>12</v>
      </c>
      <c r="AT15" s="325" t="s">
        <v>180</v>
      </c>
      <c r="AU15" s="326" t="s">
        <v>4</v>
      </c>
      <c r="AV15" s="481"/>
      <c r="AW15" s="345"/>
      <c r="AX15" s="419" t="s">
        <v>9</v>
      </c>
      <c r="AY15" s="419" t="s">
        <v>10</v>
      </c>
      <c r="AZ15" s="419" t="s">
        <v>12</v>
      </c>
      <c r="BA15" s="380" t="s">
        <v>4</v>
      </c>
      <c r="BB15" s="419" t="s">
        <v>9</v>
      </c>
      <c r="BC15" s="419" t="s">
        <v>10</v>
      </c>
      <c r="BD15" s="419" t="s">
        <v>12</v>
      </c>
      <c r="BE15" s="419" t="s">
        <v>180</v>
      </c>
      <c r="BF15" s="380" t="s">
        <v>4</v>
      </c>
      <c r="BG15" s="419" t="s">
        <v>10</v>
      </c>
      <c r="BH15" s="419" t="s">
        <v>11</v>
      </c>
      <c r="BI15" s="419" t="s">
        <v>12</v>
      </c>
      <c r="BJ15" s="419" t="s">
        <v>180</v>
      </c>
      <c r="BK15" s="380" t="s">
        <v>4</v>
      </c>
      <c r="BL15" s="501"/>
      <c r="BM15" s="324" t="s">
        <v>9</v>
      </c>
      <c r="BN15" s="325" t="s">
        <v>10</v>
      </c>
      <c r="BO15" s="325" t="s">
        <v>11</v>
      </c>
      <c r="BP15" s="325" t="s">
        <v>12</v>
      </c>
      <c r="BQ15" s="325" t="s">
        <v>180</v>
      </c>
      <c r="BR15" s="326" t="s">
        <v>4</v>
      </c>
    </row>
    <row r="16" spans="2:73" ht="21" customHeight="1" x14ac:dyDescent="0.2">
      <c r="B16" s="478">
        <v>1903001</v>
      </c>
      <c r="C16" s="384" t="s">
        <v>294</v>
      </c>
      <c r="D16" s="214"/>
      <c r="E16" s="214"/>
      <c r="F16" s="214"/>
      <c r="G16" s="388">
        <f>SUM(D16:F16)</f>
        <v>0</v>
      </c>
      <c r="H16" s="214">
        <v>24478595860</v>
      </c>
      <c r="I16" s="214">
        <v>2846917211</v>
      </c>
      <c r="J16" s="186">
        <v>19798546816</v>
      </c>
      <c r="K16" s="186">
        <v>4174486929</v>
      </c>
      <c r="L16" s="388">
        <f>SUM(H16:K16)</f>
        <v>51298546816</v>
      </c>
      <c r="M16" s="214">
        <v>5200000000</v>
      </c>
      <c r="N16" s="392"/>
      <c r="O16" s="214"/>
      <c r="P16" s="385"/>
      <c r="Q16" s="388">
        <f>SUM(M16:P16)</f>
        <v>5200000000</v>
      </c>
      <c r="R16" s="389">
        <f>SUM(G16,L16,Q16)</f>
        <v>56498546816</v>
      </c>
      <c r="S16" s="386">
        <f>SUM(D16,H16)</f>
        <v>24478595860</v>
      </c>
      <c r="T16" s="385">
        <f>SUM(E16,I16,M16)</f>
        <v>8046917211</v>
      </c>
      <c r="U16" s="385">
        <f>SUM(N16)</f>
        <v>0</v>
      </c>
      <c r="V16" s="385">
        <f>SUM(F16,J16,O16)</f>
        <v>19798546816</v>
      </c>
      <c r="W16" s="385">
        <f>SUM(K16,P16)</f>
        <v>4174486929</v>
      </c>
      <c r="X16" s="329">
        <f>SUM(S16:W16)</f>
        <v>56498546816</v>
      </c>
      <c r="Y16" s="502">
        <v>1903001</v>
      </c>
      <c r="Z16" s="313"/>
      <c r="AA16" s="214"/>
      <c r="AB16" s="214"/>
      <c r="AC16" s="214"/>
      <c r="AD16" s="312">
        <f>SUM(AA16:AC16)</f>
        <v>0</v>
      </c>
      <c r="AE16" s="214"/>
      <c r="AF16" s="214"/>
      <c r="AG16" s="214"/>
      <c r="AH16" s="307"/>
      <c r="AI16" s="312">
        <f>SUM(AE16:AH16)</f>
        <v>0</v>
      </c>
      <c r="AJ16" s="214"/>
      <c r="AK16" s="307"/>
      <c r="AL16" s="214"/>
      <c r="AM16" s="214"/>
      <c r="AN16" s="312">
        <f>SUM(AJ16:AM16)</f>
        <v>0</v>
      </c>
      <c r="AO16" s="312">
        <f>SUM(AD16,AI16,AN16)</f>
        <v>0</v>
      </c>
      <c r="AP16" s="327">
        <f>SUM(AA16,AE16)</f>
        <v>0</v>
      </c>
      <c r="AQ16" s="328">
        <f>SUM(AB16,AF16,AJ16)</f>
        <v>0</v>
      </c>
      <c r="AR16" s="328">
        <f>SUM(AK16)</f>
        <v>0</v>
      </c>
      <c r="AS16" s="328">
        <f>SUM(AC16,AG16,AL16)</f>
        <v>0</v>
      </c>
      <c r="AT16" s="328">
        <f>SUM(AH16,AM16)</f>
        <v>0</v>
      </c>
      <c r="AU16" s="329">
        <f>SUM(AP16:AT16)</f>
        <v>0</v>
      </c>
      <c r="AV16" s="502">
        <v>1903001</v>
      </c>
      <c r="AW16" s="346" t="s">
        <v>294</v>
      </c>
      <c r="AX16" s="186">
        <f>D16-AA16</f>
        <v>0</v>
      </c>
      <c r="AY16" s="186">
        <f t="shared" ref="AY16:AZ17" si="18">E16-AB16</f>
        <v>0</v>
      </c>
      <c r="AZ16" s="186">
        <f t="shared" si="18"/>
        <v>0</v>
      </c>
      <c r="BA16" s="380">
        <f>SUM(AX16:AZ16)</f>
        <v>0</v>
      </c>
      <c r="BB16" s="186">
        <f>H16-AE16</f>
        <v>24478595860</v>
      </c>
      <c r="BC16" s="186">
        <f t="shared" ref="BC16:BE17" si="19">I16-AF16</f>
        <v>2846917211</v>
      </c>
      <c r="BD16" s="186">
        <f t="shared" si="19"/>
        <v>19798546816</v>
      </c>
      <c r="BE16" s="186">
        <f t="shared" si="19"/>
        <v>4174486929</v>
      </c>
      <c r="BF16" s="380">
        <f>SUM(BB16:BE16)</f>
        <v>51298546816</v>
      </c>
      <c r="BG16" s="186">
        <f>M16-AJ16</f>
        <v>5200000000</v>
      </c>
      <c r="BH16" s="186">
        <f t="shared" ref="BH16:BJ17" si="20">N16-AK16</f>
        <v>0</v>
      </c>
      <c r="BI16" s="186">
        <f t="shared" si="20"/>
        <v>0</v>
      </c>
      <c r="BJ16" s="186">
        <f t="shared" si="20"/>
        <v>0</v>
      </c>
      <c r="BK16" s="380">
        <f>SUM(BG16:BJ16)</f>
        <v>5200000000</v>
      </c>
      <c r="BL16" s="381">
        <f>SUM(BA16,BF16,BK16)</f>
        <v>56498546816</v>
      </c>
      <c r="BM16" s="327">
        <f>SUM(AX16,BB16)</f>
        <v>24478595860</v>
      </c>
      <c r="BN16" s="385">
        <f>SUM(AY16,BC16,BG16)</f>
        <v>8046917211</v>
      </c>
      <c r="BO16" s="385">
        <f>SUM(BH16)</f>
        <v>0</v>
      </c>
      <c r="BP16" s="385">
        <f>SUM(AZ16,BD16,BI16)</f>
        <v>19798546816</v>
      </c>
      <c r="BQ16" s="385">
        <f>SUM(BE16,BJ16)</f>
        <v>4174486929</v>
      </c>
      <c r="BR16" s="329">
        <f>SUM(BM16:BQ16)</f>
        <v>56498546816</v>
      </c>
    </row>
    <row r="17" spans="2:70" ht="21" customHeight="1" x14ac:dyDescent="0.2">
      <c r="B17" s="478"/>
      <c r="C17" s="384" t="s">
        <v>295</v>
      </c>
      <c r="D17" s="214"/>
      <c r="E17" s="214"/>
      <c r="F17" s="214"/>
      <c r="G17" s="388">
        <f>SUM(D17:F17)</f>
        <v>0</v>
      </c>
      <c r="H17" s="214"/>
      <c r="I17" s="214"/>
      <c r="J17" s="186"/>
      <c r="K17" s="382"/>
      <c r="L17" s="388">
        <f>SUM(H17:K17)</f>
        <v>0</v>
      </c>
      <c r="M17" s="215"/>
      <c r="N17" s="392"/>
      <c r="O17" s="215"/>
      <c r="P17" s="215"/>
      <c r="Q17" s="388">
        <f>SUM(M17:P17)</f>
        <v>0</v>
      </c>
      <c r="R17" s="389">
        <f>SUM(G17,L17,Q17)</f>
        <v>0</v>
      </c>
      <c r="S17" s="386">
        <f>SUM(D17,H17)</f>
        <v>0</v>
      </c>
      <c r="T17" s="385">
        <f>SUM(E17,I17,M17)</f>
        <v>0</v>
      </c>
      <c r="U17" s="385">
        <f>SUM(N17)</f>
        <v>0</v>
      </c>
      <c r="V17" s="385">
        <f>SUM(F17,J17,O17)</f>
        <v>0</v>
      </c>
      <c r="W17" s="385">
        <f>SUM(K17,P17)</f>
        <v>0</v>
      </c>
      <c r="X17" s="329">
        <f>SUM(S17:W17)</f>
        <v>0</v>
      </c>
      <c r="Y17" s="502"/>
      <c r="Z17" s="313"/>
      <c r="AA17" s="214"/>
      <c r="AB17" s="214"/>
      <c r="AC17" s="214"/>
      <c r="AD17" s="312">
        <f>SUM(AA17:AC17)</f>
        <v>0</v>
      </c>
      <c r="AE17" s="214"/>
      <c r="AF17" s="214"/>
      <c r="AG17" s="214"/>
      <c r="AH17" s="307"/>
      <c r="AI17" s="312">
        <f>SUM(AE17:AH17)</f>
        <v>0</v>
      </c>
      <c r="AJ17" s="215"/>
      <c r="AK17" s="307"/>
      <c r="AL17" s="215"/>
      <c r="AM17" s="215"/>
      <c r="AN17" s="312">
        <f>SUM(AJ17:AM17)</f>
        <v>0</v>
      </c>
      <c r="AO17" s="312">
        <f>SUM(AD17,AI17,AN17)</f>
        <v>0</v>
      </c>
      <c r="AP17" s="327">
        <f>SUM(AA17,AE17)</f>
        <v>0</v>
      </c>
      <c r="AQ17" s="328">
        <f>SUM(AB17,AF17,AJ17)</f>
        <v>0</v>
      </c>
      <c r="AR17" s="328">
        <f>SUM(AK17)</f>
        <v>0</v>
      </c>
      <c r="AS17" s="328">
        <f>SUM(AC17,AG17,AL17)</f>
        <v>0</v>
      </c>
      <c r="AT17" s="328">
        <f>SUM(AH17,AM17)</f>
        <v>0</v>
      </c>
      <c r="AU17" s="329">
        <f>SUM(AP17:AT17)</f>
        <v>0</v>
      </c>
      <c r="AV17" s="502"/>
      <c r="AW17" s="346" t="s">
        <v>295</v>
      </c>
      <c r="AX17" s="186">
        <f>D17-AA17</f>
        <v>0</v>
      </c>
      <c r="AY17" s="186">
        <f t="shared" si="18"/>
        <v>0</v>
      </c>
      <c r="AZ17" s="186">
        <f t="shared" si="18"/>
        <v>0</v>
      </c>
      <c r="BA17" s="380">
        <f>SUM(AX17:AZ17)</f>
        <v>0</v>
      </c>
      <c r="BB17" s="186">
        <f>H17-AE17</f>
        <v>0</v>
      </c>
      <c r="BC17" s="186">
        <f t="shared" si="19"/>
        <v>0</v>
      </c>
      <c r="BD17" s="186">
        <f t="shared" si="19"/>
        <v>0</v>
      </c>
      <c r="BE17" s="186">
        <f t="shared" si="19"/>
        <v>0</v>
      </c>
      <c r="BF17" s="380">
        <f>SUM(BB17:BE17)</f>
        <v>0</v>
      </c>
      <c r="BG17" s="186">
        <f>M17-AJ17</f>
        <v>0</v>
      </c>
      <c r="BH17" s="186">
        <f t="shared" si="20"/>
        <v>0</v>
      </c>
      <c r="BI17" s="186">
        <f t="shared" si="20"/>
        <v>0</v>
      </c>
      <c r="BJ17" s="186">
        <f t="shared" si="20"/>
        <v>0</v>
      </c>
      <c r="BK17" s="380">
        <f>SUM(BG17:BJ17)</f>
        <v>0</v>
      </c>
      <c r="BL17" s="381">
        <f>SUM(BA17,BF17,BK17)</f>
        <v>0</v>
      </c>
      <c r="BM17" s="327">
        <f>SUM(AX17,BB17)</f>
        <v>0</v>
      </c>
      <c r="BN17" s="385">
        <f>SUM(AY17,BC17,BG17)</f>
        <v>0</v>
      </c>
      <c r="BO17" s="385">
        <f>SUM(BH17)</f>
        <v>0</v>
      </c>
      <c r="BP17" s="385">
        <f>SUM(AZ17,BD17,BI17)</f>
        <v>0</v>
      </c>
      <c r="BQ17" s="385">
        <f>SUM(BE17,BJ17)</f>
        <v>0</v>
      </c>
      <c r="BR17" s="329">
        <f>SUM(BM17:BQ17)</f>
        <v>0</v>
      </c>
    </row>
    <row r="18" spans="2:70" ht="21" customHeight="1" x14ac:dyDescent="0.2">
      <c r="B18" s="478"/>
      <c r="C18" s="410"/>
      <c r="D18" s="195">
        <f>SUM(D16:D17)</f>
        <v>0</v>
      </c>
      <c r="E18" s="195">
        <f t="shared" ref="E18:X18" si="21">SUM(E16:E17)</f>
        <v>0</v>
      </c>
      <c r="F18" s="195">
        <f t="shared" si="21"/>
        <v>0</v>
      </c>
      <c r="G18" s="195">
        <f t="shared" si="21"/>
        <v>0</v>
      </c>
      <c r="H18" s="195">
        <f t="shared" si="21"/>
        <v>24478595860</v>
      </c>
      <c r="I18" s="195">
        <f t="shared" si="21"/>
        <v>2846917211</v>
      </c>
      <c r="J18" s="194">
        <f t="shared" si="21"/>
        <v>19798546816</v>
      </c>
      <c r="K18" s="194">
        <f>SUM(K16:K17)</f>
        <v>4174486929</v>
      </c>
      <c r="L18" s="195">
        <f t="shared" si="21"/>
        <v>51298546816</v>
      </c>
      <c r="M18" s="195">
        <f t="shared" si="21"/>
        <v>5200000000</v>
      </c>
      <c r="N18" s="195">
        <f t="shared" si="21"/>
        <v>0</v>
      </c>
      <c r="O18" s="195">
        <f t="shared" si="21"/>
        <v>0</v>
      </c>
      <c r="P18" s="195">
        <f t="shared" si="21"/>
        <v>0</v>
      </c>
      <c r="Q18" s="195">
        <f t="shared" si="21"/>
        <v>5200000000</v>
      </c>
      <c r="R18" s="196">
        <f t="shared" si="21"/>
        <v>56498546816</v>
      </c>
      <c r="S18" s="390">
        <f t="shared" si="21"/>
        <v>24478595860</v>
      </c>
      <c r="T18" s="195">
        <f t="shared" si="21"/>
        <v>8046917211</v>
      </c>
      <c r="U18" s="195">
        <f t="shared" si="21"/>
        <v>0</v>
      </c>
      <c r="V18" s="195">
        <f t="shared" si="21"/>
        <v>19798546816</v>
      </c>
      <c r="W18" s="195">
        <f t="shared" si="21"/>
        <v>4174486929</v>
      </c>
      <c r="X18" s="196">
        <f t="shared" si="21"/>
        <v>56498546816</v>
      </c>
      <c r="Y18" s="502"/>
      <c r="Z18" s="313"/>
      <c r="AA18" s="195">
        <f>SUM(AA16:AA17)</f>
        <v>0</v>
      </c>
      <c r="AB18" s="195">
        <f t="shared" ref="AB18:AU18" si="22">SUM(AB16:AB17)</f>
        <v>0</v>
      </c>
      <c r="AC18" s="195">
        <f t="shared" si="22"/>
        <v>0</v>
      </c>
      <c r="AD18" s="195">
        <f t="shared" si="22"/>
        <v>0</v>
      </c>
      <c r="AE18" s="195">
        <f t="shared" si="22"/>
        <v>0</v>
      </c>
      <c r="AF18" s="195">
        <f t="shared" si="22"/>
        <v>0</v>
      </c>
      <c r="AG18" s="195">
        <f t="shared" si="22"/>
        <v>0</v>
      </c>
      <c r="AH18" s="195">
        <f t="shared" si="22"/>
        <v>0</v>
      </c>
      <c r="AI18" s="195">
        <f t="shared" si="22"/>
        <v>0</v>
      </c>
      <c r="AJ18" s="195">
        <f t="shared" si="22"/>
        <v>0</v>
      </c>
      <c r="AK18" s="195">
        <f t="shared" si="22"/>
        <v>0</v>
      </c>
      <c r="AL18" s="195">
        <f t="shared" si="22"/>
        <v>0</v>
      </c>
      <c r="AM18" s="195">
        <f t="shared" si="22"/>
        <v>0</v>
      </c>
      <c r="AN18" s="195">
        <f t="shared" si="22"/>
        <v>0</v>
      </c>
      <c r="AO18" s="195">
        <f t="shared" si="22"/>
        <v>0</v>
      </c>
      <c r="AP18" s="197">
        <f t="shared" si="22"/>
        <v>0</v>
      </c>
      <c r="AQ18" s="195">
        <f t="shared" si="22"/>
        <v>0</v>
      </c>
      <c r="AR18" s="195">
        <f t="shared" si="22"/>
        <v>0</v>
      </c>
      <c r="AS18" s="195">
        <f t="shared" si="22"/>
        <v>0</v>
      </c>
      <c r="AT18" s="195">
        <f t="shared" si="22"/>
        <v>0</v>
      </c>
      <c r="AU18" s="196">
        <f t="shared" si="22"/>
        <v>0</v>
      </c>
      <c r="AV18" s="502"/>
      <c r="AW18" s="348"/>
      <c r="AX18" s="194">
        <f>SUM(AX16:AX17)</f>
        <v>0</v>
      </c>
      <c r="AY18" s="194">
        <f t="shared" ref="AY18:BA18" si="23">SUM(AY16:AY17)</f>
        <v>0</v>
      </c>
      <c r="AZ18" s="194">
        <f t="shared" si="23"/>
        <v>0</v>
      </c>
      <c r="BA18" s="194">
        <f t="shared" si="23"/>
        <v>0</v>
      </c>
      <c r="BB18" s="194">
        <f>SUM(BB16:BB17)</f>
        <v>24478595860</v>
      </c>
      <c r="BC18" s="194">
        <f t="shared" ref="BC18:BF18" si="24">SUM(BC16:BC17)</f>
        <v>2846917211</v>
      </c>
      <c r="BD18" s="194">
        <f t="shared" si="24"/>
        <v>19798546816</v>
      </c>
      <c r="BE18" s="194">
        <f t="shared" si="24"/>
        <v>4174486929</v>
      </c>
      <c r="BF18" s="194">
        <f t="shared" si="24"/>
        <v>51298546816</v>
      </c>
      <c r="BG18" s="194">
        <f>SUM(BG16:BG17)</f>
        <v>5200000000</v>
      </c>
      <c r="BH18" s="194">
        <f t="shared" ref="BH18:BQ18" si="25">SUM(BH16:BH17)</f>
        <v>0</v>
      </c>
      <c r="BI18" s="194">
        <f t="shared" si="25"/>
        <v>0</v>
      </c>
      <c r="BJ18" s="194">
        <f t="shared" si="25"/>
        <v>0</v>
      </c>
      <c r="BK18" s="194">
        <f t="shared" si="25"/>
        <v>5200000000</v>
      </c>
      <c r="BL18" s="349">
        <f t="shared" si="25"/>
        <v>56498546816</v>
      </c>
      <c r="BM18" s="197">
        <f t="shared" si="25"/>
        <v>24478595860</v>
      </c>
      <c r="BN18" s="197">
        <f t="shared" si="25"/>
        <v>8046917211</v>
      </c>
      <c r="BO18" s="197">
        <f t="shared" si="25"/>
        <v>0</v>
      </c>
      <c r="BP18" s="197">
        <f t="shared" si="25"/>
        <v>19798546816</v>
      </c>
      <c r="BQ18" s="197">
        <f t="shared" si="25"/>
        <v>4174486929</v>
      </c>
      <c r="BR18" s="197">
        <f>SUM(BR16:BR17)</f>
        <v>56498546816</v>
      </c>
    </row>
    <row r="19" spans="2:70" ht="21" customHeight="1" x14ac:dyDescent="0.2">
      <c r="B19" s="383">
        <v>1904004</v>
      </c>
      <c r="C19" s="384" t="s">
        <v>294</v>
      </c>
      <c r="D19" s="392"/>
      <c r="E19" s="392"/>
      <c r="F19" s="392"/>
      <c r="G19" s="388">
        <f>SUM(D19:F19)</f>
        <v>0</v>
      </c>
      <c r="H19" s="392"/>
      <c r="I19" s="392"/>
      <c r="J19" s="382"/>
      <c r="K19" s="382"/>
      <c r="L19" s="388">
        <f>SUM(H19:K19)</f>
        <v>0</v>
      </c>
      <c r="M19" s="392"/>
      <c r="N19" s="392"/>
      <c r="O19" s="392"/>
      <c r="P19" s="392"/>
      <c r="Q19" s="388">
        <f>SUM(M19:P19)</f>
        <v>0</v>
      </c>
      <c r="R19" s="389">
        <f>SUM(G19,L19,Q19)</f>
        <v>0</v>
      </c>
      <c r="S19" s="386">
        <f>SUM(D19,H19)</f>
        <v>0</v>
      </c>
      <c r="T19" s="385">
        <f>SUM(E19,I19,M19)</f>
        <v>0</v>
      </c>
      <c r="U19" s="385">
        <f>SUM(N19)</f>
        <v>0</v>
      </c>
      <c r="V19" s="385">
        <f>SUM(F19,J19,O19)</f>
        <v>0</v>
      </c>
      <c r="W19" s="385">
        <f>SUM(K19,P19)</f>
        <v>0</v>
      </c>
      <c r="X19" s="329">
        <f>SUM(S19:W19)</f>
        <v>0</v>
      </c>
      <c r="Y19" s="313">
        <v>1904004</v>
      </c>
      <c r="Z19" s="313"/>
      <c r="AA19" s="307"/>
      <c r="AB19" s="307"/>
      <c r="AC19" s="307"/>
      <c r="AD19" s="312">
        <f>SUM(AA19:AC19)</f>
        <v>0</v>
      </c>
      <c r="AE19" s="307"/>
      <c r="AF19" s="307"/>
      <c r="AG19" s="307"/>
      <c r="AH19" s="307"/>
      <c r="AI19" s="312">
        <f>SUM(AE19:AH19)</f>
        <v>0</v>
      </c>
      <c r="AJ19" s="307"/>
      <c r="AK19" s="307"/>
      <c r="AL19" s="307"/>
      <c r="AM19" s="307"/>
      <c r="AN19" s="312">
        <f>SUM(AJ19:AM19)</f>
        <v>0</v>
      </c>
      <c r="AO19" s="312">
        <f>SUM(AD19,AI19,AN19)</f>
        <v>0</v>
      </c>
      <c r="AP19" s="327">
        <f>SUM(AA19,AE19)</f>
        <v>0</v>
      </c>
      <c r="AQ19" s="328">
        <f>SUM(AB19,AF19,AJ19)</f>
        <v>0</v>
      </c>
      <c r="AR19" s="328">
        <f>SUM(AK19)</f>
        <v>0</v>
      </c>
      <c r="AS19" s="328">
        <f>SUM(AC19,AG19,AL19)</f>
        <v>0</v>
      </c>
      <c r="AT19" s="328">
        <f>SUM(AH19,AM19)</f>
        <v>0</v>
      </c>
      <c r="AU19" s="329">
        <f>SUM(AP19:AT19)</f>
        <v>0</v>
      </c>
      <c r="AV19" s="426">
        <v>1904004</v>
      </c>
      <c r="AW19" s="346" t="s">
        <v>294</v>
      </c>
      <c r="AX19" s="186">
        <f>D19-AA19</f>
        <v>0</v>
      </c>
      <c r="AY19" s="186">
        <f t="shared" ref="AY19:AZ20" si="26">E19-AB19</f>
        <v>0</v>
      </c>
      <c r="AZ19" s="186">
        <f t="shared" si="26"/>
        <v>0</v>
      </c>
      <c r="BA19" s="380">
        <f>SUM(AX19:AZ19)</f>
        <v>0</v>
      </c>
      <c r="BB19" s="186">
        <f>H19-AE19</f>
        <v>0</v>
      </c>
      <c r="BC19" s="186">
        <f t="shared" ref="BC19:BE20" si="27">I19-AF19</f>
        <v>0</v>
      </c>
      <c r="BD19" s="186">
        <f t="shared" si="27"/>
        <v>0</v>
      </c>
      <c r="BE19" s="186">
        <f t="shared" si="27"/>
        <v>0</v>
      </c>
      <c r="BF19" s="380">
        <f>SUM(BB19:BE19)</f>
        <v>0</v>
      </c>
      <c r="BG19" s="186">
        <f>M19-AJ19</f>
        <v>0</v>
      </c>
      <c r="BH19" s="186">
        <f t="shared" ref="BH19:BJ20" si="28">N19-AK19</f>
        <v>0</v>
      </c>
      <c r="BI19" s="186">
        <f t="shared" si="28"/>
        <v>0</v>
      </c>
      <c r="BJ19" s="186">
        <f t="shared" si="28"/>
        <v>0</v>
      </c>
      <c r="BK19" s="380">
        <f>SUM(BG19:BJ19)</f>
        <v>0</v>
      </c>
      <c r="BL19" s="381">
        <f>SUM(BA19,BF19,BK19)</f>
        <v>0</v>
      </c>
      <c r="BM19" s="327">
        <f>SUM(AX19,BB19)</f>
        <v>0</v>
      </c>
      <c r="BN19" s="385">
        <f>SUM(AY19,BC19,BG19)</f>
        <v>0</v>
      </c>
      <c r="BO19" s="385">
        <f>SUM(BH19)</f>
        <v>0</v>
      </c>
      <c r="BP19" s="385">
        <f>SUM(AZ19,BD19,BI19)</f>
        <v>0</v>
      </c>
      <c r="BQ19" s="385">
        <f>SUM(BE19,BJ19)</f>
        <v>0</v>
      </c>
      <c r="BR19" s="329">
        <f>SUM(BM19:BQ19)</f>
        <v>0</v>
      </c>
    </row>
    <row r="20" spans="2:70" ht="21" customHeight="1" x14ac:dyDescent="0.2">
      <c r="B20" s="383">
        <v>1002115</v>
      </c>
      <c r="C20" s="384" t="s">
        <v>294</v>
      </c>
      <c r="D20" s="214"/>
      <c r="E20" s="214"/>
      <c r="F20" s="214"/>
      <c r="G20" s="388">
        <f>SUM(D20:F20)</f>
        <v>0</v>
      </c>
      <c r="H20" s="214"/>
      <c r="I20" s="214"/>
      <c r="J20" s="186"/>
      <c r="K20" s="382"/>
      <c r="L20" s="388">
        <f>SUM(H20:K20)</f>
        <v>0</v>
      </c>
      <c r="M20" s="215"/>
      <c r="N20" s="392"/>
      <c r="O20" s="215"/>
      <c r="P20" s="215"/>
      <c r="Q20" s="388">
        <f>SUM(M20:P20)</f>
        <v>0</v>
      </c>
      <c r="R20" s="389">
        <f>SUM(G20,L20,Q20)</f>
        <v>0</v>
      </c>
      <c r="S20" s="386">
        <f>SUM(D20,H20)</f>
        <v>0</v>
      </c>
      <c r="T20" s="385">
        <f>SUM(E20,I20,M20)</f>
        <v>0</v>
      </c>
      <c r="U20" s="385">
        <f>SUM(N20)</f>
        <v>0</v>
      </c>
      <c r="V20" s="385">
        <f>SUM(F20,J20,O20)</f>
        <v>0</v>
      </c>
      <c r="W20" s="385">
        <f>SUM(K20,P20)</f>
        <v>0</v>
      </c>
      <c r="X20" s="329">
        <f>SUM(S20:W20)</f>
        <v>0</v>
      </c>
      <c r="Y20" s="313">
        <v>1002115</v>
      </c>
      <c r="Z20" s="313"/>
      <c r="AA20" s="214"/>
      <c r="AB20" s="214"/>
      <c r="AC20" s="214"/>
      <c r="AD20" s="312">
        <f>SUM(AA20:AC20)</f>
        <v>0</v>
      </c>
      <c r="AE20" s="214"/>
      <c r="AF20" s="214"/>
      <c r="AG20" s="214"/>
      <c r="AH20" s="307"/>
      <c r="AI20" s="312">
        <f>SUM(AE20:AH20)</f>
        <v>0</v>
      </c>
      <c r="AJ20" s="215"/>
      <c r="AK20" s="307"/>
      <c r="AL20" s="215"/>
      <c r="AM20" s="215"/>
      <c r="AN20" s="312">
        <f>SUM(AJ20:AM20)</f>
        <v>0</v>
      </c>
      <c r="AO20" s="312">
        <f>SUM(AD20,AI20,AN20)</f>
        <v>0</v>
      </c>
      <c r="AP20" s="327">
        <f>SUM(AA20,AE20)</f>
        <v>0</v>
      </c>
      <c r="AQ20" s="328">
        <f>SUM(AB20,AF20,AJ20)</f>
        <v>0</v>
      </c>
      <c r="AR20" s="328">
        <f>SUM(AK20)</f>
        <v>0</v>
      </c>
      <c r="AS20" s="328">
        <f>SUM(AC20,AG20,AL20)</f>
        <v>0</v>
      </c>
      <c r="AT20" s="328">
        <f>SUM(AH20,AM20)</f>
        <v>0</v>
      </c>
      <c r="AU20" s="329">
        <f>SUM(AP20:AT20)</f>
        <v>0</v>
      </c>
      <c r="AV20" s="426">
        <v>1002115</v>
      </c>
      <c r="AW20" s="346" t="s">
        <v>294</v>
      </c>
      <c r="AX20" s="186">
        <f>D20-AA20</f>
        <v>0</v>
      </c>
      <c r="AY20" s="186">
        <f t="shared" si="26"/>
        <v>0</v>
      </c>
      <c r="AZ20" s="186">
        <f t="shared" si="26"/>
        <v>0</v>
      </c>
      <c r="BA20" s="380">
        <f>SUM(AX20:AZ20)</f>
        <v>0</v>
      </c>
      <c r="BB20" s="186">
        <f>H20-AE20</f>
        <v>0</v>
      </c>
      <c r="BC20" s="186">
        <f t="shared" si="27"/>
        <v>0</v>
      </c>
      <c r="BD20" s="186">
        <f t="shared" si="27"/>
        <v>0</v>
      </c>
      <c r="BE20" s="186">
        <f t="shared" si="27"/>
        <v>0</v>
      </c>
      <c r="BF20" s="380">
        <f>SUM(BB20:BE20)</f>
        <v>0</v>
      </c>
      <c r="BG20" s="186">
        <f>M20-AJ20</f>
        <v>0</v>
      </c>
      <c r="BH20" s="186">
        <f t="shared" si="28"/>
        <v>0</v>
      </c>
      <c r="BI20" s="186">
        <f t="shared" si="28"/>
        <v>0</v>
      </c>
      <c r="BJ20" s="186">
        <f t="shared" si="28"/>
        <v>0</v>
      </c>
      <c r="BK20" s="380">
        <f>SUM(BG20:BJ20)</f>
        <v>0</v>
      </c>
      <c r="BL20" s="381">
        <f>SUM(BA20,BF20,BK20)</f>
        <v>0</v>
      </c>
      <c r="BM20" s="327">
        <f>SUM(AX20,BB20)</f>
        <v>0</v>
      </c>
      <c r="BN20" s="385">
        <f>SUM(AY20,BC20,BG20)</f>
        <v>0</v>
      </c>
      <c r="BO20" s="385">
        <f>SUM(BH20)</f>
        <v>0</v>
      </c>
      <c r="BP20" s="385">
        <f>SUM(AZ20,BD20,BI20)</f>
        <v>0</v>
      </c>
      <c r="BQ20" s="385">
        <f>SUM(BE20,BJ20)</f>
        <v>0</v>
      </c>
      <c r="BR20" s="329">
        <f>SUM(BM20:BQ20)</f>
        <v>0</v>
      </c>
    </row>
    <row r="21" spans="2:70" ht="21" customHeight="1" x14ac:dyDescent="0.2">
      <c r="B21" s="486" t="s">
        <v>278</v>
      </c>
      <c r="C21" s="503"/>
      <c r="D21" s="388">
        <f t="shared" ref="D21:R21" si="29">SUM(D19:D20)</f>
        <v>0</v>
      </c>
      <c r="E21" s="388">
        <f t="shared" si="29"/>
        <v>0</v>
      </c>
      <c r="F21" s="388">
        <f t="shared" si="29"/>
        <v>0</v>
      </c>
      <c r="G21" s="388">
        <f t="shared" si="29"/>
        <v>0</v>
      </c>
      <c r="H21" s="388">
        <f t="shared" si="29"/>
        <v>0</v>
      </c>
      <c r="I21" s="388">
        <f t="shared" si="29"/>
        <v>0</v>
      </c>
      <c r="J21" s="380">
        <f t="shared" si="29"/>
        <v>0</v>
      </c>
      <c r="K21" s="380">
        <f t="shared" si="29"/>
        <v>0</v>
      </c>
      <c r="L21" s="388">
        <f t="shared" si="29"/>
        <v>0</v>
      </c>
      <c r="M21" s="388">
        <f t="shared" si="29"/>
        <v>0</v>
      </c>
      <c r="N21" s="388">
        <f t="shared" si="29"/>
        <v>0</v>
      </c>
      <c r="O21" s="388">
        <f t="shared" si="29"/>
        <v>0</v>
      </c>
      <c r="P21" s="388">
        <f t="shared" si="29"/>
        <v>0</v>
      </c>
      <c r="Q21" s="388">
        <f t="shared" si="29"/>
        <v>0</v>
      </c>
      <c r="R21" s="389">
        <f t="shared" si="29"/>
        <v>0</v>
      </c>
      <c r="S21" s="400">
        <f t="shared" ref="S21:X21" si="30">SUM(S18:S20)</f>
        <v>24478595860</v>
      </c>
      <c r="T21" s="388">
        <f t="shared" si="30"/>
        <v>8046917211</v>
      </c>
      <c r="U21" s="388">
        <f t="shared" si="30"/>
        <v>0</v>
      </c>
      <c r="V21" s="388">
        <f t="shared" si="30"/>
        <v>19798546816</v>
      </c>
      <c r="W21" s="388">
        <f t="shared" si="30"/>
        <v>4174486929</v>
      </c>
      <c r="X21" s="389">
        <f t="shared" si="30"/>
        <v>56498546816</v>
      </c>
      <c r="Y21" s="503" t="s">
        <v>278</v>
      </c>
      <c r="Z21" s="311"/>
      <c r="AA21" s="312">
        <f t="shared" ref="AA21:AO21" si="31">SUM(AA19:AA20)</f>
        <v>0</v>
      </c>
      <c r="AB21" s="312">
        <f t="shared" si="31"/>
        <v>0</v>
      </c>
      <c r="AC21" s="312">
        <f t="shared" si="31"/>
        <v>0</v>
      </c>
      <c r="AD21" s="312">
        <f t="shared" si="31"/>
        <v>0</v>
      </c>
      <c r="AE21" s="312">
        <f t="shared" si="31"/>
        <v>0</v>
      </c>
      <c r="AF21" s="312">
        <f t="shared" si="31"/>
        <v>0</v>
      </c>
      <c r="AG21" s="312">
        <f t="shared" si="31"/>
        <v>0</v>
      </c>
      <c r="AH21" s="312">
        <f t="shared" si="31"/>
        <v>0</v>
      </c>
      <c r="AI21" s="312">
        <f t="shared" si="31"/>
        <v>0</v>
      </c>
      <c r="AJ21" s="312">
        <f t="shared" si="31"/>
        <v>0</v>
      </c>
      <c r="AK21" s="312">
        <f t="shared" si="31"/>
        <v>0</v>
      </c>
      <c r="AL21" s="312">
        <f t="shared" si="31"/>
        <v>0</v>
      </c>
      <c r="AM21" s="312">
        <f t="shared" si="31"/>
        <v>0</v>
      </c>
      <c r="AN21" s="312">
        <f t="shared" si="31"/>
        <v>0</v>
      </c>
      <c r="AO21" s="312">
        <f t="shared" si="31"/>
        <v>0</v>
      </c>
      <c r="AP21" s="198">
        <f t="shared" ref="AP21:AU21" si="32">SUM(AP18:AP20)</f>
        <v>0</v>
      </c>
      <c r="AQ21" s="312">
        <f t="shared" si="32"/>
        <v>0</v>
      </c>
      <c r="AR21" s="312">
        <f t="shared" si="32"/>
        <v>0</v>
      </c>
      <c r="AS21" s="312">
        <f t="shared" si="32"/>
        <v>0</v>
      </c>
      <c r="AT21" s="312">
        <f t="shared" si="32"/>
        <v>0</v>
      </c>
      <c r="AU21" s="189">
        <f t="shared" si="32"/>
        <v>0</v>
      </c>
      <c r="AV21" s="503" t="s">
        <v>278</v>
      </c>
      <c r="AW21" s="493"/>
      <c r="AX21" s="380">
        <f>SUM(AX19:AX20,AX18)</f>
        <v>0</v>
      </c>
      <c r="AY21" s="380">
        <f t="shared" ref="AY21:BA21" si="33">SUM(AY19:AY20,AY18)</f>
        <v>0</v>
      </c>
      <c r="AZ21" s="380">
        <f t="shared" si="33"/>
        <v>0</v>
      </c>
      <c r="BA21" s="380">
        <f t="shared" si="33"/>
        <v>0</v>
      </c>
      <c r="BB21" s="380">
        <f t="shared" ref="BB21:BL21" si="34">SUM(BB18:BB20)</f>
        <v>24478595860</v>
      </c>
      <c r="BC21" s="380">
        <f t="shared" si="34"/>
        <v>2846917211</v>
      </c>
      <c r="BD21" s="380">
        <f t="shared" si="34"/>
        <v>19798546816</v>
      </c>
      <c r="BE21" s="380">
        <f t="shared" si="34"/>
        <v>4174486929</v>
      </c>
      <c r="BF21" s="380">
        <f t="shared" si="34"/>
        <v>51298546816</v>
      </c>
      <c r="BG21" s="380">
        <f t="shared" si="34"/>
        <v>5200000000</v>
      </c>
      <c r="BH21" s="380">
        <f t="shared" si="34"/>
        <v>0</v>
      </c>
      <c r="BI21" s="380">
        <f t="shared" si="34"/>
        <v>0</v>
      </c>
      <c r="BJ21" s="380">
        <f t="shared" si="34"/>
        <v>0</v>
      </c>
      <c r="BK21" s="380">
        <f t="shared" si="34"/>
        <v>5200000000</v>
      </c>
      <c r="BL21" s="381">
        <f t="shared" si="34"/>
        <v>56498546816</v>
      </c>
      <c r="BM21" s="536">
        <f t="shared" ref="BM21:BR21" si="35">SUM(BM18:BM20)</f>
        <v>24478595860</v>
      </c>
      <c r="BN21" s="496">
        <f t="shared" si="35"/>
        <v>8046917211</v>
      </c>
      <c r="BO21" s="496">
        <f t="shared" si="35"/>
        <v>0</v>
      </c>
      <c r="BP21" s="496">
        <f t="shared" si="35"/>
        <v>19798546816</v>
      </c>
      <c r="BQ21" s="496">
        <f t="shared" si="35"/>
        <v>4174486929</v>
      </c>
      <c r="BR21" s="498">
        <f t="shared" si="35"/>
        <v>56498546816</v>
      </c>
    </row>
    <row r="22" spans="2:70" ht="21" customHeight="1" thickBot="1" x14ac:dyDescent="0.25">
      <c r="B22" s="487"/>
      <c r="C22" s="509"/>
      <c r="D22" s="488">
        <f>SUM(G21)</f>
        <v>0</v>
      </c>
      <c r="E22" s="488"/>
      <c r="F22" s="488"/>
      <c r="G22" s="488"/>
      <c r="H22" s="488">
        <f>SUM(L21,Q21)</f>
        <v>0</v>
      </c>
      <c r="I22" s="488"/>
      <c r="J22" s="488"/>
      <c r="K22" s="488"/>
      <c r="L22" s="488"/>
      <c r="M22" s="488"/>
      <c r="N22" s="488"/>
      <c r="O22" s="488"/>
      <c r="P22" s="488"/>
      <c r="Q22" s="488"/>
      <c r="R22" s="199">
        <f>SUM(D22:Q22)</f>
        <v>0</v>
      </c>
      <c r="S22" s="412"/>
      <c r="T22" s="201"/>
      <c r="U22" s="201"/>
      <c r="V22" s="201"/>
      <c r="W22" s="201">
        <f>SUM(T21,U21,W21)</f>
        <v>12221404140</v>
      </c>
      <c r="X22" s="202"/>
      <c r="Y22" s="503"/>
      <c r="Z22" s="311"/>
      <c r="AA22" s="504">
        <f>SUM(AD21)</f>
        <v>0</v>
      </c>
      <c r="AB22" s="504"/>
      <c r="AC22" s="504"/>
      <c r="AD22" s="504"/>
      <c r="AE22" s="504">
        <f>SUM(AI21,AN21)</f>
        <v>0</v>
      </c>
      <c r="AF22" s="504"/>
      <c r="AG22" s="504"/>
      <c r="AH22" s="504"/>
      <c r="AI22" s="504"/>
      <c r="AJ22" s="504"/>
      <c r="AK22" s="504"/>
      <c r="AL22" s="504"/>
      <c r="AM22" s="504"/>
      <c r="AN22" s="504"/>
      <c r="AO22" s="312">
        <f>SUM(AA22:AN22)</f>
        <v>0</v>
      </c>
      <c r="AP22" s="216"/>
      <c r="AQ22" s="310"/>
      <c r="AR22" s="310"/>
      <c r="AS22" s="310"/>
      <c r="AT22" s="310"/>
      <c r="AU22" s="199"/>
      <c r="AV22" s="503"/>
      <c r="AW22" s="494"/>
      <c r="AX22" s="492">
        <f>SUM(BA21)</f>
        <v>0</v>
      </c>
      <c r="AY22" s="492"/>
      <c r="AZ22" s="492"/>
      <c r="BA22" s="492"/>
      <c r="BB22" s="492">
        <f>SUM(BF21,BK21)</f>
        <v>56498546816</v>
      </c>
      <c r="BC22" s="492"/>
      <c r="BD22" s="492"/>
      <c r="BE22" s="492"/>
      <c r="BF22" s="492"/>
      <c r="BG22" s="492"/>
      <c r="BH22" s="492"/>
      <c r="BI22" s="492"/>
      <c r="BJ22" s="492"/>
      <c r="BK22" s="492"/>
      <c r="BL22" s="350">
        <f>SUM(AX22:BK22)</f>
        <v>56498546816</v>
      </c>
      <c r="BM22" s="537"/>
      <c r="BN22" s="497"/>
      <c r="BO22" s="497"/>
      <c r="BP22" s="497"/>
      <c r="BQ22" s="497"/>
      <c r="BR22" s="499"/>
    </row>
    <row r="23" spans="2:70" ht="21" customHeight="1" thickBot="1" x14ac:dyDescent="0.25">
      <c r="S23" s="341"/>
      <c r="T23" s="341"/>
      <c r="U23" s="341"/>
      <c r="V23" s="341"/>
      <c r="W23" s="341"/>
      <c r="X23" s="341"/>
      <c r="AP23" s="341"/>
      <c r="AQ23" s="341"/>
      <c r="AR23" s="341"/>
      <c r="AS23" s="341"/>
      <c r="AT23" s="341"/>
      <c r="AU23" s="341"/>
      <c r="BM23" s="341"/>
      <c r="BN23" s="341"/>
      <c r="BO23" s="341"/>
      <c r="BP23" s="341"/>
      <c r="BQ23" s="341"/>
      <c r="BR23" s="341"/>
    </row>
    <row r="24" spans="2:70" ht="21" customHeight="1" x14ac:dyDescent="0.2">
      <c r="B24" s="479" t="s">
        <v>406</v>
      </c>
      <c r="C24" s="243"/>
      <c r="D24" s="483" t="s">
        <v>273</v>
      </c>
      <c r="E24" s="483"/>
      <c r="F24" s="471"/>
      <c r="G24" s="471"/>
      <c r="H24" s="482" t="s">
        <v>274</v>
      </c>
      <c r="I24" s="483"/>
      <c r="J24" s="483"/>
      <c r="K24" s="483"/>
      <c r="L24" s="483"/>
      <c r="M24" s="483"/>
      <c r="N24" s="483"/>
      <c r="O24" s="483"/>
      <c r="P24" s="483"/>
      <c r="Q24" s="483"/>
      <c r="R24" s="484" t="s">
        <v>4</v>
      </c>
      <c r="S24" s="505"/>
      <c r="T24" s="467"/>
      <c r="U24" s="467"/>
      <c r="V24" s="467"/>
      <c r="W24" s="467"/>
      <c r="X24" s="468"/>
      <c r="Y24" s="479" t="s">
        <v>406</v>
      </c>
      <c r="Z24" s="342"/>
      <c r="AA24" s="483" t="s">
        <v>273</v>
      </c>
      <c r="AB24" s="483"/>
      <c r="AC24" s="471"/>
      <c r="AD24" s="471"/>
      <c r="AE24" s="482" t="s">
        <v>274</v>
      </c>
      <c r="AF24" s="483"/>
      <c r="AG24" s="483"/>
      <c r="AH24" s="483"/>
      <c r="AI24" s="483"/>
      <c r="AJ24" s="483"/>
      <c r="AK24" s="483"/>
      <c r="AL24" s="483"/>
      <c r="AM24" s="483"/>
      <c r="AN24" s="483"/>
      <c r="AO24" s="484" t="s">
        <v>4</v>
      </c>
      <c r="AP24" s="505"/>
      <c r="AQ24" s="467"/>
      <c r="AR24" s="467"/>
      <c r="AS24" s="467"/>
      <c r="AT24" s="467"/>
      <c r="AU24" s="468"/>
      <c r="AV24" s="479" t="s">
        <v>406</v>
      </c>
      <c r="AW24" s="344"/>
      <c r="AX24" s="491" t="s">
        <v>273</v>
      </c>
      <c r="AY24" s="491"/>
      <c r="AZ24" s="491"/>
      <c r="BA24" s="491"/>
      <c r="BB24" s="491" t="s">
        <v>274</v>
      </c>
      <c r="BC24" s="491"/>
      <c r="BD24" s="491"/>
      <c r="BE24" s="491"/>
      <c r="BF24" s="491"/>
      <c r="BG24" s="491"/>
      <c r="BH24" s="491"/>
      <c r="BI24" s="491"/>
      <c r="BJ24" s="491"/>
      <c r="BK24" s="491"/>
      <c r="BL24" s="500" t="s">
        <v>4</v>
      </c>
      <c r="BM24" s="467"/>
      <c r="BN24" s="467"/>
      <c r="BO24" s="467"/>
      <c r="BP24" s="467"/>
      <c r="BQ24" s="467"/>
      <c r="BR24" s="468"/>
    </row>
    <row r="25" spans="2:70" ht="21" customHeight="1" thickBot="1" x14ac:dyDescent="0.25">
      <c r="B25" s="480"/>
      <c r="C25" s="244"/>
      <c r="D25" s="472" t="s">
        <v>275</v>
      </c>
      <c r="E25" s="472"/>
      <c r="F25" s="473"/>
      <c r="G25" s="473"/>
      <c r="H25" s="474" t="s">
        <v>276</v>
      </c>
      <c r="I25" s="472"/>
      <c r="J25" s="472"/>
      <c r="K25" s="472"/>
      <c r="L25" s="472"/>
      <c r="M25" s="472" t="s">
        <v>277</v>
      </c>
      <c r="N25" s="472"/>
      <c r="O25" s="472"/>
      <c r="P25" s="472"/>
      <c r="Q25" s="472"/>
      <c r="R25" s="485"/>
      <c r="S25" s="506"/>
      <c r="T25" s="507"/>
      <c r="U25" s="507"/>
      <c r="V25" s="507"/>
      <c r="W25" s="507"/>
      <c r="X25" s="508"/>
      <c r="Y25" s="480"/>
      <c r="Z25" s="337"/>
      <c r="AA25" s="472" t="s">
        <v>275</v>
      </c>
      <c r="AB25" s="472"/>
      <c r="AC25" s="473"/>
      <c r="AD25" s="473"/>
      <c r="AE25" s="474" t="s">
        <v>276</v>
      </c>
      <c r="AF25" s="472"/>
      <c r="AG25" s="472"/>
      <c r="AH25" s="472"/>
      <c r="AI25" s="472"/>
      <c r="AJ25" s="472" t="s">
        <v>277</v>
      </c>
      <c r="AK25" s="472"/>
      <c r="AL25" s="472"/>
      <c r="AM25" s="472"/>
      <c r="AN25" s="472"/>
      <c r="AO25" s="485"/>
      <c r="AP25" s="506"/>
      <c r="AQ25" s="507"/>
      <c r="AR25" s="507"/>
      <c r="AS25" s="507"/>
      <c r="AT25" s="507"/>
      <c r="AU25" s="508"/>
      <c r="AV25" s="480"/>
      <c r="AW25" s="345"/>
      <c r="AX25" s="495" t="s">
        <v>275</v>
      </c>
      <c r="AY25" s="495"/>
      <c r="AZ25" s="495"/>
      <c r="BA25" s="495"/>
      <c r="BB25" s="495" t="s">
        <v>276</v>
      </c>
      <c r="BC25" s="495"/>
      <c r="BD25" s="495"/>
      <c r="BE25" s="495"/>
      <c r="BF25" s="495"/>
      <c r="BG25" s="495" t="s">
        <v>277</v>
      </c>
      <c r="BH25" s="495"/>
      <c r="BI25" s="495"/>
      <c r="BJ25" s="495"/>
      <c r="BK25" s="495"/>
      <c r="BL25" s="501"/>
      <c r="BM25" s="469"/>
      <c r="BN25" s="469"/>
      <c r="BO25" s="469"/>
      <c r="BP25" s="469"/>
      <c r="BQ25" s="469"/>
      <c r="BR25" s="470"/>
    </row>
    <row r="26" spans="2:70" ht="21" customHeight="1" x14ac:dyDescent="0.2">
      <c r="B26" s="481"/>
      <c r="C26" s="244"/>
      <c r="D26" s="392" t="s">
        <v>9</v>
      </c>
      <c r="E26" s="392" t="s">
        <v>10</v>
      </c>
      <c r="F26" s="392" t="s">
        <v>12</v>
      </c>
      <c r="G26" s="387" t="s">
        <v>4</v>
      </c>
      <c r="H26" s="393" t="s">
        <v>9</v>
      </c>
      <c r="I26" s="392" t="s">
        <v>10</v>
      </c>
      <c r="J26" s="392" t="s">
        <v>12</v>
      </c>
      <c r="K26" s="392" t="s">
        <v>180</v>
      </c>
      <c r="L26" s="388" t="s">
        <v>4</v>
      </c>
      <c r="M26" s="392" t="s">
        <v>10</v>
      </c>
      <c r="N26" s="392" t="s">
        <v>11</v>
      </c>
      <c r="O26" s="392" t="s">
        <v>12</v>
      </c>
      <c r="P26" s="392" t="s">
        <v>180</v>
      </c>
      <c r="Q26" s="388" t="s">
        <v>4</v>
      </c>
      <c r="R26" s="485"/>
      <c r="S26" s="324" t="s">
        <v>9</v>
      </c>
      <c r="T26" s="325" t="s">
        <v>10</v>
      </c>
      <c r="U26" s="325" t="s">
        <v>11</v>
      </c>
      <c r="V26" s="325" t="s">
        <v>12</v>
      </c>
      <c r="W26" s="325" t="s">
        <v>180</v>
      </c>
      <c r="X26" s="326" t="s">
        <v>4</v>
      </c>
      <c r="Y26" s="481"/>
      <c r="Z26" s="338"/>
      <c r="AA26" s="307" t="s">
        <v>9</v>
      </c>
      <c r="AB26" s="307" t="s">
        <v>10</v>
      </c>
      <c r="AC26" s="307" t="s">
        <v>12</v>
      </c>
      <c r="AD26" s="221" t="s">
        <v>4</v>
      </c>
      <c r="AE26" s="308" t="s">
        <v>9</v>
      </c>
      <c r="AF26" s="307" t="s">
        <v>10</v>
      </c>
      <c r="AG26" s="307" t="s">
        <v>12</v>
      </c>
      <c r="AH26" s="307" t="s">
        <v>180</v>
      </c>
      <c r="AI26" s="312" t="s">
        <v>4</v>
      </c>
      <c r="AJ26" s="307" t="s">
        <v>10</v>
      </c>
      <c r="AK26" s="307" t="s">
        <v>11</v>
      </c>
      <c r="AL26" s="307" t="s">
        <v>12</v>
      </c>
      <c r="AM26" s="307" t="s">
        <v>180</v>
      </c>
      <c r="AN26" s="312" t="s">
        <v>4</v>
      </c>
      <c r="AO26" s="485"/>
      <c r="AP26" s="324" t="s">
        <v>9</v>
      </c>
      <c r="AQ26" s="325" t="s">
        <v>10</v>
      </c>
      <c r="AR26" s="325" t="s">
        <v>11</v>
      </c>
      <c r="AS26" s="325" t="s">
        <v>12</v>
      </c>
      <c r="AT26" s="325" t="s">
        <v>180</v>
      </c>
      <c r="AU26" s="326" t="s">
        <v>4</v>
      </c>
      <c r="AV26" s="481"/>
      <c r="AW26" s="345"/>
      <c r="AX26" s="419" t="s">
        <v>9</v>
      </c>
      <c r="AY26" s="419" t="s">
        <v>10</v>
      </c>
      <c r="AZ26" s="419" t="s">
        <v>12</v>
      </c>
      <c r="BA26" s="380" t="s">
        <v>4</v>
      </c>
      <c r="BB26" s="419" t="s">
        <v>9</v>
      </c>
      <c r="BC26" s="419" t="s">
        <v>10</v>
      </c>
      <c r="BD26" s="419" t="s">
        <v>12</v>
      </c>
      <c r="BE26" s="419" t="s">
        <v>180</v>
      </c>
      <c r="BF26" s="380" t="s">
        <v>4</v>
      </c>
      <c r="BG26" s="419" t="s">
        <v>10</v>
      </c>
      <c r="BH26" s="419" t="s">
        <v>11</v>
      </c>
      <c r="BI26" s="419" t="s">
        <v>12</v>
      </c>
      <c r="BJ26" s="419" t="s">
        <v>180</v>
      </c>
      <c r="BK26" s="380" t="s">
        <v>4</v>
      </c>
      <c r="BL26" s="501"/>
      <c r="BM26" s="324" t="s">
        <v>9</v>
      </c>
      <c r="BN26" s="325" t="s">
        <v>10</v>
      </c>
      <c r="BO26" s="325" t="s">
        <v>11</v>
      </c>
      <c r="BP26" s="325" t="s">
        <v>12</v>
      </c>
      <c r="BQ26" s="325" t="s">
        <v>180</v>
      </c>
      <c r="BR26" s="326" t="s">
        <v>4</v>
      </c>
    </row>
    <row r="27" spans="2:70" ht="21" customHeight="1" x14ac:dyDescent="0.2">
      <c r="B27" s="478">
        <v>1903001</v>
      </c>
      <c r="C27" s="379" t="s">
        <v>294</v>
      </c>
      <c r="D27" s="214"/>
      <c r="E27" s="214"/>
      <c r="F27" s="214"/>
      <c r="G27" s="388">
        <f>SUM(D27:F27)</f>
        <v>0</v>
      </c>
      <c r="H27" s="214"/>
      <c r="I27" s="214"/>
      <c r="J27" s="214"/>
      <c r="K27" s="392"/>
      <c r="L27" s="388">
        <f>SUM(H27:K27)</f>
        <v>0</v>
      </c>
      <c r="M27" s="214">
        <v>180000000</v>
      </c>
      <c r="N27" s="392"/>
      <c r="O27" s="214"/>
      <c r="P27" s="214"/>
      <c r="Q27" s="388">
        <f>SUM(M27:P27)</f>
        <v>180000000</v>
      </c>
      <c r="R27" s="389">
        <f>SUM(G27,L27,Q27)</f>
        <v>180000000</v>
      </c>
      <c r="S27" s="327">
        <f>SUM(D27,H27)</f>
        <v>0</v>
      </c>
      <c r="T27" s="385">
        <f>SUM(E27,I27,M27)</f>
        <v>180000000</v>
      </c>
      <c r="U27" s="385">
        <f>SUM(N27)</f>
        <v>0</v>
      </c>
      <c r="V27" s="385">
        <f>SUM(F27,J27,O27)</f>
        <v>0</v>
      </c>
      <c r="W27" s="385">
        <f>SUM(K27,P27)</f>
        <v>0</v>
      </c>
      <c r="X27" s="329">
        <f>SUM(S27:W27)</f>
        <v>180000000</v>
      </c>
      <c r="Y27" s="502">
        <v>1903001</v>
      </c>
      <c r="Z27" s="313"/>
      <c r="AA27" s="214"/>
      <c r="AB27" s="214"/>
      <c r="AC27" s="214"/>
      <c r="AD27" s="312">
        <f>SUM(AA27:AC27)</f>
        <v>0</v>
      </c>
      <c r="AE27" s="214"/>
      <c r="AF27" s="214"/>
      <c r="AG27" s="214"/>
      <c r="AH27" s="307"/>
      <c r="AI27" s="312">
        <f>SUM(AE27:AH27)</f>
        <v>0</v>
      </c>
      <c r="AJ27" s="214"/>
      <c r="AK27" s="307"/>
      <c r="AL27" s="214"/>
      <c r="AM27" s="214"/>
      <c r="AN27" s="312">
        <f>SUM(AJ27:AM27)</f>
        <v>0</v>
      </c>
      <c r="AO27" s="312">
        <f>SUM(AD27,AI27,AN27)</f>
        <v>0</v>
      </c>
      <c r="AP27" s="327">
        <f>SUM(AA27,AE27)</f>
        <v>0</v>
      </c>
      <c r="AQ27" s="328">
        <f>SUM(AB27,AF27,AJ27)</f>
        <v>0</v>
      </c>
      <c r="AR27" s="328">
        <f>SUM(AK27)</f>
        <v>0</v>
      </c>
      <c r="AS27" s="328">
        <f>SUM(AC27,AG27,AL27)</f>
        <v>0</v>
      </c>
      <c r="AT27" s="328">
        <f>SUM(AH27,AM27)</f>
        <v>0</v>
      </c>
      <c r="AU27" s="329">
        <f>SUM(AP27:AT27)</f>
        <v>0</v>
      </c>
      <c r="AV27" s="502">
        <v>1903001</v>
      </c>
      <c r="AW27" s="346" t="s">
        <v>294</v>
      </c>
      <c r="AX27" s="186">
        <f>D27-AA27</f>
        <v>0</v>
      </c>
      <c r="AY27" s="186">
        <f t="shared" ref="AY27:AZ28" si="36">E27-AB27</f>
        <v>0</v>
      </c>
      <c r="AZ27" s="186">
        <f t="shared" si="36"/>
        <v>0</v>
      </c>
      <c r="BA27" s="380">
        <f>SUM(AX27:AZ27)</f>
        <v>0</v>
      </c>
      <c r="BB27" s="186">
        <f>H27-AE27</f>
        <v>0</v>
      </c>
      <c r="BC27" s="186">
        <f t="shared" ref="BC27:BE28" si="37">I27-AF27</f>
        <v>0</v>
      </c>
      <c r="BD27" s="186">
        <f t="shared" si="37"/>
        <v>0</v>
      </c>
      <c r="BE27" s="186">
        <f t="shared" si="37"/>
        <v>0</v>
      </c>
      <c r="BF27" s="380">
        <f>SUM(BB27:BE27)</f>
        <v>0</v>
      </c>
      <c r="BG27" s="186">
        <f>M27-AJ27</f>
        <v>180000000</v>
      </c>
      <c r="BH27" s="186">
        <f t="shared" ref="BH27:BJ28" si="38">N27-AK27</f>
        <v>0</v>
      </c>
      <c r="BI27" s="186">
        <f t="shared" si="38"/>
        <v>0</v>
      </c>
      <c r="BJ27" s="186">
        <f t="shared" si="38"/>
        <v>0</v>
      </c>
      <c r="BK27" s="380">
        <f>SUM(BG27:BJ27)</f>
        <v>180000000</v>
      </c>
      <c r="BL27" s="381">
        <f>SUM(BA27,BF27,BK27)</f>
        <v>180000000</v>
      </c>
      <c r="BM27" s="327">
        <f>SUM(AX27,BB27)</f>
        <v>0</v>
      </c>
      <c r="BN27" s="385">
        <f>SUM(AY27,BC27,BG27)</f>
        <v>180000000</v>
      </c>
      <c r="BO27" s="385">
        <f>SUM(BH27)</f>
        <v>0</v>
      </c>
      <c r="BP27" s="385">
        <f>SUM(AZ27,BD27,BI27)</f>
        <v>0</v>
      </c>
      <c r="BQ27" s="385">
        <f>SUM(BE27,BJ27)</f>
        <v>0</v>
      </c>
      <c r="BR27" s="329">
        <f>SUM(BM27:BQ27)</f>
        <v>180000000</v>
      </c>
    </row>
    <row r="28" spans="2:70" ht="21" customHeight="1" x14ac:dyDescent="0.2">
      <c r="B28" s="478"/>
      <c r="C28" s="379" t="s">
        <v>295</v>
      </c>
      <c r="D28" s="214"/>
      <c r="E28" s="214"/>
      <c r="F28" s="214"/>
      <c r="G28" s="388">
        <f>SUM(D28:F28)</f>
        <v>0</v>
      </c>
      <c r="H28" s="214"/>
      <c r="I28" s="214"/>
      <c r="J28" s="214"/>
      <c r="K28" s="392"/>
      <c r="L28" s="388">
        <f>SUM(H28:K28)</f>
        <v>0</v>
      </c>
      <c r="M28" s="215"/>
      <c r="N28" s="392"/>
      <c r="O28" s="215"/>
      <c r="P28" s="215"/>
      <c r="Q28" s="388">
        <f>SUM(M28:P28)</f>
        <v>0</v>
      </c>
      <c r="R28" s="389">
        <f>SUM(G28,L28,Q28)</f>
        <v>0</v>
      </c>
      <c r="S28" s="327">
        <f>SUM(D28,H28)</f>
        <v>0</v>
      </c>
      <c r="T28" s="385">
        <f>SUM(E28,I28,M28)</f>
        <v>0</v>
      </c>
      <c r="U28" s="385">
        <f>SUM(N28)</f>
        <v>0</v>
      </c>
      <c r="V28" s="385">
        <f>SUM(F28,J28,O28)</f>
        <v>0</v>
      </c>
      <c r="W28" s="385">
        <f>SUM(K28,P28)</f>
        <v>0</v>
      </c>
      <c r="X28" s="329">
        <f>SUM(S28:W28)</f>
        <v>0</v>
      </c>
      <c r="Y28" s="502"/>
      <c r="Z28" s="313"/>
      <c r="AA28" s="214"/>
      <c r="AB28" s="214"/>
      <c r="AC28" s="214"/>
      <c r="AD28" s="312">
        <f>SUM(AA28:AC28)</f>
        <v>0</v>
      </c>
      <c r="AE28" s="214"/>
      <c r="AF28" s="214"/>
      <c r="AG28" s="214"/>
      <c r="AH28" s="307"/>
      <c r="AI28" s="312">
        <f>SUM(AE28:AH28)</f>
        <v>0</v>
      </c>
      <c r="AJ28" s="215"/>
      <c r="AK28" s="307"/>
      <c r="AL28" s="215"/>
      <c r="AM28" s="215"/>
      <c r="AN28" s="312">
        <f>SUM(AJ28:AM28)</f>
        <v>0</v>
      </c>
      <c r="AO28" s="312">
        <f>SUM(AD28,AI28,AN28)</f>
        <v>0</v>
      </c>
      <c r="AP28" s="327">
        <f>SUM(AA28,AE28)</f>
        <v>0</v>
      </c>
      <c r="AQ28" s="328">
        <f>SUM(AB28,AF28,AJ28)</f>
        <v>0</v>
      </c>
      <c r="AR28" s="328">
        <f>SUM(AK28)</f>
        <v>0</v>
      </c>
      <c r="AS28" s="328">
        <f>SUM(AC28,AG28,AL28)</f>
        <v>0</v>
      </c>
      <c r="AT28" s="328">
        <f>SUM(AH28,AM28)</f>
        <v>0</v>
      </c>
      <c r="AU28" s="329">
        <f>SUM(AP28:AT28)</f>
        <v>0</v>
      </c>
      <c r="AV28" s="502"/>
      <c r="AW28" s="346" t="s">
        <v>295</v>
      </c>
      <c r="AX28" s="186">
        <f>D28-AA28</f>
        <v>0</v>
      </c>
      <c r="AY28" s="186">
        <f t="shared" si="36"/>
        <v>0</v>
      </c>
      <c r="AZ28" s="186">
        <f t="shared" si="36"/>
        <v>0</v>
      </c>
      <c r="BA28" s="380">
        <f>SUM(AX28:AZ28)</f>
        <v>0</v>
      </c>
      <c r="BB28" s="186">
        <f>H28-AE28</f>
        <v>0</v>
      </c>
      <c r="BC28" s="186">
        <f t="shared" si="37"/>
        <v>0</v>
      </c>
      <c r="BD28" s="186">
        <f t="shared" si="37"/>
        <v>0</v>
      </c>
      <c r="BE28" s="186">
        <f t="shared" si="37"/>
        <v>0</v>
      </c>
      <c r="BF28" s="380">
        <f>SUM(BB28:BE28)</f>
        <v>0</v>
      </c>
      <c r="BG28" s="186">
        <f>M28-AJ28</f>
        <v>0</v>
      </c>
      <c r="BH28" s="186">
        <f t="shared" si="38"/>
        <v>0</v>
      </c>
      <c r="BI28" s="186">
        <f t="shared" si="38"/>
        <v>0</v>
      </c>
      <c r="BJ28" s="186">
        <f t="shared" si="38"/>
        <v>0</v>
      </c>
      <c r="BK28" s="380">
        <f>SUM(BG28:BJ28)</f>
        <v>0</v>
      </c>
      <c r="BL28" s="381">
        <f>SUM(BA28,BF28,BK28)</f>
        <v>0</v>
      </c>
      <c r="BM28" s="327">
        <f>SUM(AX28,BB28)</f>
        <v>0</v>
      </c>
      <c r="BN28" s="385">
        <f>SUM(AY28,BC28,BG28)</f>
        <v>0</v>
      </c>
      <c r="BO28" s="385">
        <f>SUM(BH28)</f>
        <v>0</v>
      </c>
      <c r="BP28" s="385">
        <f>SUM(AZ28,BD28,BI28)</f>
        <v>0</v>
      </c>
      <c r="BQ28" s="385">
        <f>SUM(BE28,BJ28)</f>
        <v>0</v>
      </c>
      <c r="BR28" s="329">
        <f>SUM(BM28:BQ28)</f>
        <v>0</v>
      </c>
    </row>
    <row r="29" spans="2:70" ht="21" customHeight="1" x14ac:dyDescent="0.2">
      <c r="B29" s="478"/>
      <c r="C29" s="255"/>
      <c r="D29" s="195">
        <f>SUM(D27:D28)</f>
        <v>0</v>
      </c>
      <c r="E29" s="195">
        <f t="shared" ref="E29:X29" si="39">SUM(E27:E28)</f>
        <v>0</v>
      </c>
      <c r="F29" s="195">
        <f t="shared" si="39"/>
        <v>0</v>
      </c>
      <c r="G29" s="195">
        <f t="shared" si="39"/>
        <v>0</v>
      </c>
      <c r="H29" s="195">
        <f t="shared" si="39"/>
        <v>0</v>
      </c>
      <c r="I29" s="195">
        <f t="shared" si="39"/>
        <v>0</v>
      </c>
      <c r="J29" s="195">
        <f t="shared" si="39"/>
        <v>0</v>
      </c>
      <c r="K29" s="195">
        <f t="shared" si="39"/>
        <v>0</v>
      </c>
      <c r="L29" s="195">
        <f t="shared" si="39"/>
        <v>0</v>
      </c>
      <c r="M29" s="195">
        <f t="shared" si="39"/>
        <v>180000000</v>
      </c>
      <c r="N29" s="195">
        <f t="shared" si="39"/>
        <v>0</v>
      </c>
      <c r="O29" s="195">
        <f t="shared" si="39"/>
        <v>0</v>
      </c>
      <c r="P29" s="195">
        <f t="shared" si="39"/>
        <v>0</v>
      </c>
      <c r="Q29" s="195">
        <f t="shared" si="39"/>
        <v>180000000</v>
      </c>
      <c r="R29" s="196">
        <f t="shared" si="39"/>
        <v>180000000</v>
      </c>
      <c r="S29" s="197">
        <f t="shared" si="39"/>
        <v>0</v>
      </c>
      <c r="T29" s="195">
        <f t="shared" si="39"/>
        <v>180000000</v>
      </c>
      <c r="U29" s="195">
        <f t="shared" si="39"/>
        <v>0</v>
      </c>
      <c r="V29" s="195">
        <f t="shared" si="39"/>
        <v>0</v>
      </c>
      <c r="W29" s="195">
        <f t="shared" si="39"/>
        <v>0</v>
      </c>
      <c r="X29" s="196">
        <f t="shared" si="39"/>
        <v>180000000</v>
      </c>
      <c r="Y29" s="502"/>
      <c r="Z29" s="313"/>
      <c r="AA29" s="195">
        <f>SUM(AA27:AA28)</f>
        <v>0</v>
      </c>
      <c r="AB29" s="195">
        <f t="shared" ref="AB29:AU29" si="40">SUM(AB27:AB28)</f>
        <v>0</v>
      </c>
      <c r="AC29" s="195">
        <f t="shared" si="40"/>
        <v>0</v>
      </c>
      <c r="AD29" s="195">
        <f t="shared" si="40"/>
        <v>0</v>
      </c>
      <c r="AE29" s="195">
        <f t="shared" si="40"/>
        <v>0</v>
      </c>
      <c r="AF29" s="195">
        <f t="shared" si="40"/>
        <v>0</v>
      </c>
      <c r="AG29" s="195">
        <f t="shared" si="40"/>
        <v>0</v>
      </c>
      <c r="AH29" s="195">
        <f t="shared" si="40"/>
        <v>0</v>
      </c>
      <c r="AI29" s="195">
        <f t="shared" si="40"/>
        <v>0</v>
      </c>
      <c r="AJ29" s="195">
        <f t="shared" si="40"/>
        <v>0</v>
      </c>
      <c r="AK29" s="195">
        <f t="shared" si="40"/>
        <v>0</v>
      </c>
      <c r="AL29" s="195">
        <f t="shared" si="40"/>
        <v>0</v>
      </c>
      <c r="AM29" s="195">
        <f t="shared" si="40"/>
        <v>0</v>
      </c>
      <c r="AN29" s="195">
        <f t="shared" si="40"/>
        <v>0</v>
      </c>
      <c r="AO29" s="195">
        <f t="shared" si="40"/>
        <v>0</v>
      </c>
      <c r="AP29" s="197">
        <f t="shared" si="40"/>
        <v>0</v>
      </c>
      <c r="AQ29" s="195">
        <f t="shared" si="40"/>
        <v>0</v>
      </c>
      <c r="AR29" s="195">
        <f t="shared" si="40"/>
        <v>0</v>
      </c>
      <c r="AS29" s="195">
        <f t="shared" si="40"/>
        <v>0</v>
      </c>
      <c r="AT29" s="195">
        <f t="shared" si="40"/>
        <v>0</v>
      </c>
      <c r="AU29" s="196">
        <f t="shared" si="40"/>
        <v>0</v>
      </c>
      <c r="AV29" s="502"/>
      <c r="AW29" s="348"/>
      <c r="AX29" s="194">
        <f>SUM(AX27:AX28)</f>
        <v>0</v>
      </c>
      <c r="AY29" s="194">
        <f t="shared" ref="AY29:BA29" si="41">SUM(AY27:AY28)</f>
        <v>0</v>
      </c>
      <c r="AZ29" s="194">
        <f t="shared" si="41"/>
        <v>0</v>
      </c>
      <c r="BA29" s="194">
        <f t="shared" si="41"/>
        <v>0</v>
      </c>
      <c r="BB29" s="194">
        <f>SUM(BB27:BB28)</f>
        <v>0</v>
      </c>
      <c r="BC29" s="194">
        <f t="shared" ref="BC29:BF29" si="42">SUM(BC27:BC28)</f>
        <v>0</v>
      </c>
      <c r="BD29" s="194">
        <f t="shared" si="42"/>
        <v>0</v>
      </c>
      <c r="BE29" s="194">
        <f t="shared" si="42"/>
        <v>0</v>
      </c>
      <c r="BF29" s="194">
        <f t="shared" si="42"/>
        <v>0</v>
      </c>
      <c r="BG29" s="194">
        <f>SUM(BG27:BG28)</f>
        <v>180000000</v>
      </c>
      <c r="BH29" s="194">
        <f t="shared" ref="BH29:BQ29" si="43">SUM(BH27:BH28)</f>
        <v>0</v>
      </c>
      <c r="BI29" s="194">
        <f t="shared" si="43"/>
        <v>0</v>
      </c>
      <c r="BJ29" s="194">
        <f t="shared" si="43"/>
        <v>0</v>
      </c>
      <c r="BK29" s="194">
        <f t="shared" si="43"/>
        <v>180000000</v>
      </c>
      <c r="BL29" s="349">
        <f t="shared" si="43"/>
        <v>180000000</v>
      </c>
      <c r="BM29" s="197">
        <f t="shared" si="43"/>
        <v>0</v>
      </c>
      <c r="BN29" s="197">
        <f t="shared" si="43"/>
        <v>180000000</v>
      </c>
      <c r="BO29" s="197">
        <f t="shared" si="43"/>
        <v>0</v>
      </c>
      <c r="BP29" s="197">
        <f t="shared" si="43"/>
        <v>0</v>
      </c>
      <c r="BQ29" s="197">
        <f t="shared" si="43"/>
        <v>0</v>
      </c>
      <c r="BR29" s="197">
        <f>SUM(BR27:BR28)</f>
        <v>180000000</v>
      </c>
    </row>
    <row r="30" spans="2:70" ht="21" customHeight="1" x14ac:dyDescent="0.2">
      <c r="B30" s="383">
        <v>1904004</v>
      </c>
      <c r="C30" s="379" t="s">
        <v>294</v>
      </c>
      <c r="D30" s="392"/>
      <c r="E30" s="392"/>
      <c r="F30" s="392"/>
      <c r="G30" s="388">
        <f>SUM(D30:F30)</f>
        <v>0</v>
      </c>
      <c r="H30" s="392"/>
      <c r="I30" s="392"/>
      <c r="J30" s="392"/>
      <c r="K30" s="392"/>
      <c r="L30" s="388">
        <f>SUM(H30:K30)</f>
        <v>0</v>
      </c>
      <c r="M30" s="392"/>
      <c r="N30" s="392"/>
      <c r="O30" s="392"/>
      <c r="P30" s="392"/>
      <c r="Q30" s="388">
        <f>SUM(M30:P30)</f>
        <v>0</v>
      </c>
      <c r="R30" s="389">
        <f>SUM(G30,L30,Q30)</f>
        <v>0</v>
      </c>
      <c r="S30" s="327">
        <f>SUM(D30,H30)</f>
        <v>0</v>
      </c>
      <c r="T30" s="385">
        <f>SUM(E30,I30,M30)</f>
        <v>0</v>
      </c>
      <c r="U30" s="385">
        <f>SUM(N30)</f>
        <v>0</v>
      </c>
      <c r="V30" s="385">
        <f>SUM(F30,J30,O30)</f>
        <v>0</v>
      </c>
      <c r="W30" s="385">
        <f>SUM(K30,P30)</f>
        <v>0</v>
      </c>
      <c r="X30" s="329">
        <f>SUM(S30:W30)</f>
        <v>0</v>
      </c>
      <c r="Y30" s="313">
        <v>1904004</v>
      </c>
      <c r="Z30" s="313"/>
      <c r="AA30" s="307"/>
      <c r="AB30" s="307"/>
      <c r="AC30" s="307"/>
      <c r="AD30" s="312">
        <f>SUM(AA30:AC30)</f>
        <v>0</v>
      </c>
      <c r="AE30" s="307"/>
      <c r="AF30" s="307"/>
      <c r="AG30" s="307"/>
      <c r="AH30" s="307"/>
      <c r="AI30" s="312">
        <f>SUM(AE30:AH30)</f>
        <v>0</v>
      </c>
      <c r="AJ30" s="307"/>
      <c r="AK30" s="307"/>
      <c r="AL30" s="307"/>
      <c r="AM30" s="307"/>
      <c r="AN30" s="312">
        <f>SUM(AJ30:AM30)</f>
        <v>0</v>
      </c>
      <c r="AO30" s="312">
        <f>SUM(AD30,AI30,AN30)</f>
        <v>0</v>
      </c>
      <c r="AP30" s="327">
        <f>SUM(AA30,AE30)</f>
        <v>0</v>
      </c>
      <c r="AQ30" s="328">
        <f>SUM(AB30,AF30,AJ30)</f>
        <v>0</v>
      </c>
      <c r="AR30" s="328">
        <f>SUM(AK30)</f>
        <v>0</v>
      </c>
      <c r="AS30" s="328">
        <f>SUM(AC30,AG30,AL30)</f>
        <v>0</v>
      </c>
      <c r="AT30" s="328">
        <f>SUM(AH30,AM30)</f>
        <v>0</v>
      </c>
      <c r="AU30" s="329">
        <f>SUM(AP30:AT30)</f>
        <v>0</v>
      </c>
      <c r="AV30" s="426">
        <v>1904004</v>
      </c>
      <c r="AW30" s="346" t="s">
        <v>294</v>
      </c>
      <c r="AX30" s="186">
        <f>D30-AA30</f>
        <v>0</v>
      </c>
      <c r="AY30" s="186">
        <f t="shared" ref="AY30:AZ31" si="44">E30-AB30</f>
        <v>0</v>
      </c>
      <c r="AZ30" s="186">
        <f t="shared" si="44"/>
        <v>0</v>
      </c>
      <c r="BA30" s="380">
        <f>SUM(AX30:AZ30)</f>
        <v>0</v>
      </c>
      <c r="BB30" s="186">
        <f>H30-AE30</f>
        <v>0</v>
      </c>
      <c r="BC30" s="186">
        <f t="shared" ref="BC30:BE31" si="45">I30-AF30</f>
        <v>0</v>
      </c>
      <c r="BD30" s="186">
        <f t="shared" si="45"/>
        <v>0</v>
      </c>
      <c r="BE30" s="186">
        <f t="shared" si="45"/>
        <v>0</v>
      </c>
      <c r="BF30" s="380">
        <f>SUM(BB30:BE30)</f>
        <v>0</v>
      </c>
      <c r="BG30" s="186">
        <f>M30-AJ30</f>
        <v>0</v>
      </c>
      <c r="BH30" s="186">
        <f t="shared" ref="BH30:BJ31" si="46">N30-AK30</f>
        <v>0</v>
      </c>
      <c r="BI30" s="186">
        <f t="shared" si="46"/>
        <v>0</v>
      </c>
      <c r="BJ30" s="186">
        <f t="shared" si="46"/>
        <v>0</v>
      </c>
      <c r="BK30" s="380">
        <f>SUM(BG30:BJ30)</f>
        <v>0</v>
      </c>
      <c r="BL30" s="381">
        <f>SUM(BA30,BF30,BK30)</f>
        <v>0</v>
      </c>
      <c r="BM30" s="327">
        <f>SUM(AX30,BB30)</f>
        <v>0</v>
      </c>
      <c r="BN30" s="385">
        <f>SUM(AY30,BC30,BG30)</f>
        <v>0</v>
      </c>
      <c r="BO30" s="385">
        <f>SUM(BH30)</f>
        <v>0</v>
      </c>
      <c r="BP30" s="385">
        <f>SUM(AZ30,BD30,BI30)</f>
        <v>0</v>
      </c>
      <c r="BQ30" s="385">
        <f>SUM(BE30,BJ30)</f>
        <v>0</v>
      </c>
      <c r="BR30" s="329">
        <f>SUM(BM30:BQ30)</f>
        <v>0</v>
      </c>
    </row>
    <row r="31" spans="2:70" ht="21" customHeight="1" x14ac:dyDescent="0.2">
      <c r="B31" s="383">
        <v>1002115</v>
      </c>
      <c r="C31" s="379" t="s">
        <v>294</v>
      </c>
      <c r="D31" s="214"/>
      <c r="E31" s="214"/>
      <c r="F31" s="214"/>
      <c r="G31" s="388">
        <f>SUM(D31:F31)</f>
        <v>0</v>
      </c>
      <c r="H31" s="214"/>
      <c r="I31" s="214"/>
      <c r="J31" s="214"/>
      <c r="K31" s="392"/>
      <c r="L31" s="388">
        <f>SUM(H31:K31)</f>
        <v>0</v>
      </c>
      <c r="M31" s="215"/>
      <c r="N31" s="392"/>
      <c r="O31" s="215"/>
      <c r="P31" s="215"/>
      <c r="Q31" s="388">
        <f>SUM(M31:P31)</f>
        <v>0</v>
      </c>
      <c r="R31" s="389">
        <f>SUM(G31,L31,Q31)</f>
        <v>0</v>
      </c>
      <c r="S31" s="327">
        <f>SUM(D31,H31)</f>
        <v>0</v>
      </c>
      <c r="T31" s="385">
        <f>SUM(E31,I31,M31)</f>
        <v>0</v>
      </c>
      <c r="U31" s="385">
        <f>SUM(N31)</f>
        <v>0</v>
      </c>
      <c r="V31" s="385">
        <f>SUM(F31,J31,O31)</f>
        <v>0</v>
      </c>
      <c r="W31" s="385">
        <f>SUM(K31,P31)</f>
        <v>0</v>
      </c>
      <c r="X31" s="329">
        <f>SUM(S31:W31)</f>
        <v>0</v>
      </c>
      <c r="Y31" s="313">
        <v>1002115</v>
      </c>
      <c r="Z31" s="313"/>
      <c r="AA31" s="214"/>
      <c r="AB31" s="214"/>
      <c r="AC31" s="214"/>
      <c r="AD31" s="312">
        <f>SUM(AA31:AC31)</f>
        <v>0</v>
      </c>
      <c r="AE31" s="214"/>
      <c r="AF31" s="214"/>
      <c r="AG31" s="214"/>
      <c r="AH31" s="307"/>
      <c r="AI31" s="312">
        <f>SUM(AE31:AH31)</f>
        <v>0</v>
      </c>
      <c r="AJ31" s="215"/>
      <c r="AK31" s="307"/>
      <c r="AL31" s="215"/>
      <c r="AM31" s="215"/>
      <c r="AN31" s="312">
        <f>SUM(AJ31:AM31)</f>
        <v>0</v>
      </c>
      <c r="AO31" s="312">
        <f>SUM(AD31,AI31,AN31)</f>
        <v>0</v>
      </c>
      <c r="AP31" s="327">
        <f>SUM(AA31,AE31)</f>
        <v>0</v>
      </c>
      <c r="AQ31" s="328">
        <f>SUM(AB31,AF31,AJ31)</f>
        <v>0</v>
      </c>
      <c r="AR31" s="328">
        <f>SUM(AK31)</f>
        <v>0</v>
      </c>
      <c r="AS31" s="328">
        <f>SUM(AC31,AG31,AL31)</f>
        <v>0</v>
      </c>
      <c r="AT31" s="328">
        <f>SUM(AH31,AM31)</f>
        <v>0</v>
      </c>
      <c r="AU31" s="329">
        <f>SUM(AP31:AT31)</f>
        <v>0</v>
      </c>
      <c r="AV31" s="426">
        <v>1002115</v>
      </c>
      <c r="AW31" s="346" t="s">
        <v>294</v>
      </c>
      <c r="AX31" s="186">
        <f>D31-AA31</f>
        <v>0</v>
      </c>
      <c r="AY31" s="186">
        <f t="shared" si="44"/>
        <v>0</v>
      </c>
      <c r="AZ31" s="186">
        <f t="shared" si="44"/>
        <v>0</v>
      </c>
      <c r="BA31" s="380">
        <f>SUM(AX31:AZ31)</f>
        <v>0</v>
      </c>
      <c r="BB31" s="186">
        <f>H31-AE31</f>
        <v>0</v>
      </c>
      <c r="BC31" s="186">
        <f t="shared" si="45"/>
        <v>0</v>
      </c>
      <c r="BD31" s="186">
        <f t="shared" si="45"/>
        <v>0</v>
      </c>
      <c r="BE31" s="186">
        <f t="shared" si="45"/>
        <v>0</v>
      </c>
      <c r="BF31" s="380">
        <f>SUM(BB31:BE31)</f>
        <v>0</v>
      </c>
      <c r="BG31" s="186">
        <f>M31-AJ31</f>
        <v>0</v>
      </c>
      <c r="BH31" s="186">
        <f t="shared" si="46"/>
        <v>0</v>
      </c>
      <c r="BI31" s="186">
        <f t="shared" si="46"/>
        <v>0</v>
      </c>
      <c r="BJ31" s="186">
        <f t="shared" si="46"/>
        <v>0</v>
      </c>
      <c r="BK31" s="380">
        <f>SUM(BG31:BJ31)</f>
        <v>0</v>
      </c>
      <c r="BL31" s="381">
        <f>SUM(BA31,BF31,BK31)</f>
        <v>0</v>
      </c>
      <c r="BM31" s="327">
        <f>SUM(AX31,BB31)</f>
        <v>0</v>
      </c>
      <c r="BN31" s="385">
        <f>SUM(AY31,BC31,BG31)</f>
        <v>0</v>
      </c>
      <c r="BO31" s="385">
        <f>SUM(BH31)</f>
        <v>0</v>
      </c>
      <c r="BP31" s="385">
        <f>SUM(AZ31,BD31,BI31)</f>
        <v>0</v>
      </c>
      <c r="BQ31" s="385">
        <f>SUM(BE31,BJ31)</f>
        <v>0</v>
      </c>
      <c r="BR31" s="329">
        <f>SUM(BM31:BQ31)</f>
        <v>0</v>
      </c>
    </row>
    <row r="32" spans="2:70" ht="21" customHeight="1" x14ac:dyDescent="0.2">
      <c r="B32" s="486" t="s">
        <v>278</v>
      </c>
      <c r="C32" s="489"/>
      <c r="D32" s="388">
        <f t="shared" ref="D32:X32" si="47">SUM(D29:D31)</f>
        <v>0</v>
      </c>
      <c r="E32" s="388">
        <f t="shared" si="47"/>
        <v>0</v>
      </c>
      <c r="F32" s="388">
        <f t="shared" si="47"/>
        <v>0</v>
      </c>
      <c r="G32" s="388">
        <f t="shared" si="47"/>
        <v>0</v>
      </c>
      <c r="H32" s="388">
        <f t="shared" si="47"/>
        <v>0</v>
      </c>
      <c r="I32" s="388">
        <f t="shared" si="47"/>
        <v>0</v>
      </c>
      <c r="J32" s="388">
        <f t="shared" si="47"/>
        <v>0</v>
      </c>
      <c r="K32" s="388">
        <f t="shared" si="47"/>
        <v>0</v>
      </c>
      <c r="L32" s="388">
        <f t="shared" si="47"/>
        <v>0</v>
      </c>
      <c r="M32" s="388">
        <f t="shared" si="47"/>
        <v>180000000</v>
      </c>
      <c r="N32" s="388">
        <f t="shared" si="47"/>
        <v>0</v>
      </c>
      <c r="O32" s="388">
        <f t="shared" si="47"/>
        <v>0</v>
      </c>
      <c r="P32" s="388">
        <f t="shared" si="47"/>
        <v>0</v>
      </c>
      <c r="Q32" s="388">
        <f t="shared" si="47"/>
        <v>180000000</v>
      </c>
      <c r="R32" s="389">
        <f t="shared" si="47"/>
        <v>180000000</v>
      </c>
      <c r="S32" s="198">
        <f t="shared" si="47"/>
        <v>0</v>
      </c>
      <c r="T32" s="388">
        <f t="shared" si="47"/>
        <v>180000000</v>
      </c>
      <c r="U32" s="388">
        <f t="shared" si="47"/>
        <v>0</v>
      </c>
      <c r="V32" s="388">
        <f t="shared" si="47"/>
        <v>0</v>
      </c>
      <c r="W32" s="388">
        <f t="shared" si="47"/>
        <v>0</v>
      </c>
      <c r="X32" s="389">
        <f t="shared" si="47"/>
        <v>180000000</v>
      </c>
      <c r="Y32" s="503" t="s">
        <v>278</v>
      </c>
      <c r="Z32" s="311"/>
      <c r="AA32" s="312">
        <f t="shared" ref="AA32:AU32" si="48">SUM(AA29:AA31)</f>
        <v>0</v>
      </c>
      <c r="AB32" s="312">
        <f t="shared" si="48"/>
        <v>0</v>
      </c>
      <c r="AC32" s="312">
        <f t="shared" si="48"/>
        <v>0</v>
      </c>
      <c r="AD32" s="312">
        <f t="shared" si="48"/>
        <v>0</v>
      </c>
      <c r="AE32" s="312">
        <f t="shared" si="48"/>
        <v>0</v>
      </c>
      <c r="AF32" s="312">
        <f t="shared" si="48"/>
        <v>0</v>
      </c>
      <c r="AG32" s="312">
        <f t="shared" si="48"/>
        <v>0</v>
      </c>
      <c r="AH32" s="312">
        <f t="shared" si="48"/>
        <v>0</v>
      </c>
      <c r="AI32" s="312">
        <f t="shared" si="48"/>
        <v>0</v>
      </c>
      <c r="AJ32" s="312">
        <f t="shared" si="48"/>
        <v>0</v>
      </c>
      <c r="AK32" s="312">
        <f t="shared" si="48"/>
        <v>0</v>
      </c>
      <c r="AL32" s="312">
        <f t="shared" si="48"/>
        <v>0</v>
      </c>
      <c r="AM32" s="312">
        <f t="shared" si="48"/>
        <v>0</v>
      </c>
      <c r="AN32" s="312">
        <f t="shared" si="48"/>
        <v>0</v>
      </c>
      <c r="AO32" s="312">
        <f t="shared" si="48"/>
        <v>0</v>
      </c>
      <c r="AP32" s="198">
        <f t="shared" si="48"/>
        <v>0</v>
      </c>
      <c r="AQ32" s="312">
        <f t="shared" si="48"/>
        <v>0</v>
      </c>
      <c r="AR32" s="312">
        <f t="shared" si="48"/>
        <v>0</v>
      </c>
      <c r="AS32" s="312">
        <f t="shared" si="48"/>
        <v>0</v>
      </c>
      <c r="AT32" s="312">
        <f t="shared" si="48"/>
        <v>0</v>
      </c>
      <c r="AU32" s="189">
        <f t="shared" si="48"/>
        <v>0</v>
      </c>
      <c r="AV32" s="503" t="s">
        <v>278</v>
      </c>
      <c r="AW32" s="493"/>
      <c r="AX32" s="380">
        <f>SUM(AX30:AX31,AX29)</f>
        <v>0</v>
      </c>
      <c r="AY32" s="380">
        <f t="shared" ref="AY32:BA32" si="49">SUM(AY30:AY31,AY29)</f>
        <v>0</v>
      </c>
      <c r="AZ32" s="380">
        <f t="shared" si="49"/>
        <v>0</v>
      </c>
      <c r="BA32" s="380">
        <f t="shared" si="49"/>
        <v>0</v>
      </c>
      <c r="BB32" s="380">
        <f t="shared" ref="BB32:BL32" si="50">SUM(BB29:BB31)</f>
        <v>0</v>
      </c>
      <c r="BC32" s="380">
        <f t="shared" si="50"/>
        <v>0</v>
      </c>
      <c r="BD32" s="380">
        <f t="shared" si="50"/>
        <v>0</v>
      </c>
      <c r="BE32" s="380">
        <f t="shared" si="50"/>
        <v>0</v>
      </c>
      <c r="BF32" s="380">
        <f t="shared" si="50"/>
        <v>0</v>
      </c>
      <c r="BG32" s="380">
        <f t="shared" si="50"/>
        <v>180000000</v>
      </c>
      <c r="BH32" s="380">
        <f t="shared" si="50"/>
        <v>0</v>
      </c>
      <c r="BI32" s="380">
        <f t="shared" si="50"/>
        <v>0</v>
      </c>
      <c r="BJ32" s="380">
        <f t="shared" si="50"/>
        <v>0</v>
      </c>
      <c r="BK32" s="380">
        <f t="shared" si="50"/>
        <v>180000000</v>
      </c>
      <c r="BL32" s="381">
        <f t="shared" si="50"/>
        <v>180000000</v>
      </c>
      <c r="BM32" s="536">
        <f t="shared" ref="BM32:BR32" si="51">SUM(BM29:BM31)</f>
        <v>0</v>
      </c>
      <c r="BN32" s="496">
        <f t="shared" si="51"/>
        <v>180000000</v>
      </c>
      <c r="BO32" s="496">
        <f t="shared" si="51"/>
        <v>0</v>
      </c>
      <c r="BP32" s="496">
        <f t="shared" si="51"/>
        <v>0</v>
      </c>
      <c r="BQ32" s="496">
        <f t="shared" si="51"/>
        <v>0</v>
      </c>
      <c r="BR32" s="498">
        <f t="shared" si="51"/>
        <v>180000000</v>
      </c>
    </row>
    <row r="33" spans="2:70" ht="21" customHeight="1" thickBot="1" x14ac:dyDescent="0.25">
      <c r="B33" s="487"/>
      <c r="C33" s="490"/>
      <c r="D33" s="488">
        <f>SUM(G32)</f>
        <v>0</v>
      </c>
      <c r="E33" s="488"/>
      <c r="F33" s="488"/>
      <c r="G33" s="488"/>
      <c r="H33" s="488">
        <f>SUM(L32,Q32)</f>
        <v>180000000</v>
      </c>
      <c r="I33" s="488"/>
      <c r="J33" s="488"/>
      <c r="K33" s="488"/>
      <c r="L33" s="488"/>
      <c r="M33" s="488"/>
      <c r="N33" s="488"/>
      <c r="O33" s="488"/>
      <c r="P33" s="488"/>
      <c r="Q33" s="488"/>
      <c r="R33" s="199">
        <f>SUM(D33:Q33)</f>
        <v>180000000</v>
      </c>
      <c r="S33" s="200"/>
      <c r="T33" s="201"/>
      <c r="U33" s="201"/>
      <c r="V33" s="201"/>
      <c r="W33" s="201">
        <f>SUM(T32,U32,W32)</f>
        <v>180000000</v>
      </c>
      <c r="X33" s="202"/>
      <c r="Y33" s="503"/>
      <c r="Z33" s="311"/>
      <c r="AA33" s="504">
        <f>SUM(AD32)</f>
        <v>0</v>
      </c>
      <c r="AB33" s="504"/>
      <c r="AC33" s="504"/>
      <c r="AD33" s="504"/>
      <c r="AE33" s="504">
        <f>SUM(AI32,AN32)</f>
        <v>0</v>
      </c>
      <c r="AF33" s="504"/>
      <c r="AG33" s="504"/>
      <c r="AH33" s="504"/>
      <c r="AI33" s="504"/>
      <c r="AJ33" s="504"/>
      <c r="AK33" s="504"/>
      <c r="AL33" s="504"/>
      <c r="AM33" s="504"/>
      <c r="AN33" s="504"/>
      <c r="AO33" s="312">
        <f>SUM(AA33:AN33)</f>
        <v>0</v>
      </c>
      <c r="AP33" s="216"/>
      <c r="AQ33" s="310"/>
      <c r="AR33" s="310"/>
      <c r="AS33" s="310"/>
      <c r="AT33" s="310"/>
      <c r="AU33" s="199"/>
      <c r="AV33" s="503"/>
      <c r="AW33" s="494"/>
      <c r="AX33" s="492">
        <f>SUM(BA32)</f>
        <v>0</v>
      </c>
      <c r="AY33" s="492"/>
      <c r="AZ33" s="492"/>
      <c r="BA33" s="492"/>
      <c r="BB33" s="492">
        <f>SUM(BF32,BK32)</f>
        <v>180000000</v>
      </c>
      <c r="BC33" s="492"/>
      <c r="BD33" s="492"/>
      <c r="BE33" s="492"/>
      <c r="BF33" s="492"/>
      <c r="BG33" s="492"/>
      <c r="BH33" s="492"/>
      <c r="BI33" s="492"/>
      <c r="BJ33" s="492"/>
      <c r="BK33" s="492"/>
      <c r="BL33" s="350">
        <f>SUM(AX33:BK33)</f>
        <v>180000000</v>
      </c>
      <c r="BM33" s="537"/>
      <c r="BN33" s="497"/>
      <c r="BO33" s="497"/>
      <c r="BP33" s="497"/>
      <c r="BQ33" s="497"/>
      <c r="BR33" s="499"/>
    </row>
    <row r="34" spans="2:70" ht="21" customHeight="1" thickBot="1" x14ac:dyDescent="0.25">
      <c r="S34" s="341"/>
      <c r="T34" s="341"/>
      <c r="U34" s="341"/>
      <c r="V34" s="341"/>
      <c r="W34" s="341"/>
      <c r="X34" s="341"/>
      <c r="AP34" s="341"/>
      <c r="AQ34" s="341"/>
      <c r="AR34" s="341"/>
      <c r="AS34" s="341"/>
      <c r="AT34" s="341"/>
      <c r="AU34" s="341"/>
      <c r="BM34" s="341"/>
      <c r="BN34" s="341"/>
      <c r="BO34" s="341"/>
      <c r="BP34" s="341"/>
      <c r="BQ34" s="341"/>
      <c r="BR34" s="341"/>
    </row>
    <row r="35" spans="2:70" ht="21" customHeight="1" x14ac:dyDescent="0.2">
      <c r="B35" s="479" t="s">
        <v>407</v>
      </c>
      <c r="C35" s="243"/>
      <c r="D35" s="483" t="s">
        <v>273</v>
      </c>
      <c r="E35" s="483"/>
      <c r="F35" s="471"/>
      <c r="G35" s="471"/>
      <c r="H35" s="482" t="s">
        <v>274</v>
      </c>
      <c r="I35" s="483"/>
      <c r="J35" s="483"/>
      <c r="K35" s="483"/>
      <c r="L35" s="483"/>
      <c r="M35" s="483"/>
      <c r="N35" s="483"/>
      <c r="O35" s="483"/>
      <c r="P35" s="483"/>
      <c r="Q35" s="483"/>
      <c r="R35" s="484" t="s">
        <v>4</v>
      </c>
      <c r="S35" s="505"/>
      <c r="T35" s="467"/>
      <c r="U35" s="467"/>
      <c r="V35" s="467"/>
      <c r="W35" s="467"/>
      <c r="X35" s="468"/>
      <c r="Y35" s="479" t="s">
        <v>407</v>
      </c>
      <c r="Z35" s="342"/>
      <c r="AA35" s="483" t="s">
        <v>273</v>
      </c>
      <c r="AB35" s="483"/>
      <c r="AC35" s="471"/>
      <c r="AD35" s="471"/>
      <c r="AE35" s="482" t="s">
        <v>274</v>
      </c>
      <c r="AF35" s="483"/>
      <c r="AG35" s="483"/>
      <c r="AH35" s="483"/>
      <c r="AI35" s="483"/>
      <c r="AJ35" s="483"/>
      <c r="AK35" s="483"/>
      <c r="AL35" s="483"/>
      <c r="AM35" s="483"/>
      <c r="AN35" s="483"/>
      <c r="AO35" s="484" t="s">
        <v>4</v>
      </c>
      <c r="AP35" s="505"/>
      <c r="AQ35" s="467"/>
      <c r="AR35" s="467"/>
      <c r="AS35" s="467"/>
      <c r="AT35" s="467"/>
      <c r="AU35" s="468"/>
      <c r="AV35" s="479" t="s">
        <v>407</v>
      </c>
      <c r="AW35" s="344"/>
      <c r="AX35" s="491" t="s">
        <v>273</v>
      </c>
      <c r="AY35" s="491"/>
      <c r="AZ35" s="491"/>
      <c r="BA35" s="491"/>
      <c r="BB35" s="491" t="s">
        <v>274</v>
      </c>
      <c r="BC35" s="491"/>
      <c r="BD35" s="491"/>
      <c r="BE35" s="491"/>
      <c r="BF35" s="491"/>
      <c r="BG35" s="491"/>
      <c r="BH35" s="491"/>
      <c r="BI35" s="491"/>
      <c r="BJ35" s="491"/>
      <c r="BK35" s="491"/>
      <c r="BL35" s="500" t="s">
        <v>4</v>
      </c>
      <c r="BM35" s="467"/>
      <c r="BN35" s="467"/>
      <c r="BO35" s="467"/>
      <c r="BP35" s="467"/>
      <c r="BQ35" s="467"/>
      <c r="BR35" s="468"/>
    </row>
    <row r="36" spans="2:70" ht="21" customHeight="1" thickBot="1" x14ac:dyDescent="0.25">
      <c r="B36" s="480"/>
      <c r="C36" s="244"/>
      <c r="D36" s="472" t="s">
        <v>275</v>
      </c>
      <c r="E36" s="472"/>
      <c r="F36" s="473"/>
      <c r="G36" s="473"/>
      <c r="H36" s="474" t="s">
        <v>276</v>
      </c>
      <c r="I36" s="472"/>
      <c r="J36" s="472"/>
      <c r="K36" s="472"/>
      <c r="L36" s="472"/>
      <c r="M36" s="472" t="s">
        <v>277</v>
      </c>
      <c r="N36" s="472"/>
      <c r="O36" s="472"/>
      <c r="P36" s="472"/>
      <c r="Q36" s="472"/>
      <c r="R36" s="485"/>
      <c r="S36" s="506"/>
      <c r="T36" s="507"/>
      <c r="U36" s="507"/>
      <c r="V36" s="507"/>
      <c r="W36" s="507"/>
      <c r="X36" s="508"/>
      <c r="Y36" s="480"/>
      <c r="Z36" s="337"/>
      <c r="AA36" s="472" t="s">
        <v>275</v>
      </c>
      <c r="AB36" s="472"/>
      <c r="AC36" s="473"/>
      <c r="AD36" s="473"/>
      <c r="AE36" s="474" t="s">
        <v>276</v>
      </c>
      <c r="AF36" s="472"/>
      <c r="AG36" s="472"/>
      <c r="AH36" s="472"/>
      <c r="AI36" s="472"/>
      <c r="AJ36" s="472" t="s">
        <v>277</v>
      </c>
      <c r="AK36" s="472"/>
      <c r="AL36" s="472"/>
      <c r="AM36" s="472"/>
      <c r="AN36" s="472"/>
      <c r="AO36" s="485"/>
      <c r="AP36" s="506"/>
      <c r="AQ36" s="507"/>
      <c r="AR36" s="507"/>
      <c r="AS36" s="507"/>
      <c r="AT36" s="507"/>
      <c r="AU36" s="508"/>
      <c r="AV36" s="480"/>
      <c r="AW36" s="345"/>
      <c r="AX36" s="495" t="s">
        <v>275</v>
      </c>
      <c r="AY36" s="495"/>
      <c r="AZ36" s="495"/>
      <c r="BA36" s="495"/>
      <c r="BB36" s="495" t="s">
        <v>276</v>
      </c>
      <c r="BC36" s="495"/>
      <c r="BD36" s="495"/>
      <c r="BE36" s="495"/>
      <c r="BF36" s="495"/>
      <c r="BG36" s="495" t="s">
        <v>277</v>
      </c>
      <c r="BH36" s="495"/>
      <c r="BI36" s="495"/>
      <c r="BJ36" s="495"/>
      <c r="BK36" s="495"/>
      <c r="BL36" s="501"/>
      <c r="BM36" s="469"/>
      <c r="BN36" s="469"/>
      <c r="BO36" s="469"/>
      <c r="BP36" s="469"/>
      <c r="BQ36" s="469"/>
      <c r="BR36" s="470"/>
    </row>
    <row r="37" spans="2:70" ht="21" customHeight="1" x14ac:dyDescent="0.2">
      <c r="B37" s="481"/>
      <c r="C37" s="244"/>
      <c r="D37" s="392" t="s">
        <v>9</v>
      </c>
      <c r="E37" s="392" t="s">
        <v>10</v>
      </c>
      <c r="F37" s="392" t="s">
        <v>12</v>
      </c>
      <c r="G37" s="387" t="s">
        <v>4</v>
      </c>
      <c r="H37" s="393" t="s">
        <v>9</v>
      </c>
      <c r="I37" s="392" t="s">
        <v>10</v>
      </c>
      <c r="J37" s="382" t="s">
        <v>12</v>
      </c>
      <c r="K37" s="392" t="s">
        <v>180</v>
      </c>
      <c r="L37" s="388" t="s">
        <v>4</v>
      </c>
      <c r="M37" s="392" t="s">
        <v>10</v>
      </c>
      <c r="N37" s="392" t="s">
        <v>11</v>
      </c>
      <c r="O37" s="392" t="s">
        <v>12</v>
      </c>
      <c r="P37" s="392" t="s">
        <v>180</v>
      </c>
      <c r="Q37" s="388" t="s">
        <v>4</v>
      </c>
      <c r="R37" s="485"/>
      <c r="S37" s="324" t="s">
        <v>9</v>
      </c>
      <c r="T37" s="325" t="s">
        <v>10</v>
      </c>
      <c r="U37" s="325" t="s">
        <v>11</v>
      </c>
      <c r="V37" s="325" t="s">
        <v>12</v>
      </c>
      <c r="W37" s="325" t="s">
        <v>180</v>
      </c>
      <c r="X37" s="326" t="s">
        <v>4</v>
      </c>
      <c r="Y37" s="481"/>
      <c r="Z37" s="338"/>
      <c r="AA37" s="307" t="s">
        <v>9</v>
      </c>
      <c r="AB37" s="307" t="s">
        <v>10</v>
      </c>
      <c r="AC37" s="307" t="s">
        <v>12</v>
      </c>
      <c r="AD37" s="221" t="s">
        <v>4</v>
      </c>
      <c r="AE37" s="308" t="s">
        <v>9</v>
      </c>
      <c r="AF37" s="307" t="s">
        <v>10</v>
      </c>
      <c r="AG37" s="307" t="s">
        <v>12</v>
      </c>
      <c r="AH37" s="307" t="s">
        <v>180</v>
      </c>
      <c r="AI37" s="312" t="s">
        <v>4</v>
      </c>
      <c r="AJ37" s="307" t="s">
        <v>10</v>
      </c>
      <c r="AK37" s="307" t="s">
        <v>11</v>
      </c>
      <c r="AL37" s="307" t="s">
        <v>12</v>
      </c>
      <c r="AM37" s="307" t="s">
        <v>180</v>
      </c>
      <c r="AN37" s="312" t="s">
        <v>4</v>
      </c>
      <c r="AO37" s="485"/>
      <c r="AP37" s="324" t="s">
        <v>9</v>
      </c>
      <c r="AQ37" s="325" t="s">
        <v>10</v>
      </c>
      <c r="AR37" s="325" t="s">
        <v>11</v>
      </c>
      <c r="AS37" s="325" t="s">
        <v>12</v>
      </c>
      <c r="AT37" s="325" t="s">
        <v>180</v>
      </c>
      <c r="AU37" s="326" t="s">
        <v>4</v>
      </c>
      <c r="AV37" s="481"/>
      <c r="AW37" s="345"/>
      <c r="AX37" s="419" t="s">
        <v>9</v>
      </c>
      <c r="AY37" s="419" t="s">
        <v>10</v>
      </c>
      <c r="AZ37" s="419" t="s">
        <v>12</v>
      </c>
      <c r="BA37" s="380" t="s">
        <v>4</v>
      </c>
      <c r="BB37" s="419" t="s">
        <v>9</v>
      </c>
      <c r="BC37" s="419" t="s">
        <v>10</v>
      </c>
      <c r="BD37" s="419" t="s">
        <v>12</v>
      </c>
      <c r="BE37" s="419" t="s">
        <v>180</v>
      </c>
      <c r="BF37" s="380" t="s">
        <v>4</v>
      </c>
      <c r="BG37" s="419" t="s">
        <v>10</v>
      </c>
      <c r="BH37" s="419" t="s">
        <v>11</v>
      </c>
      <c r="BI37" s="419" t="s">
        <v>12</v>
      </c>
      <c r="BJ37" s="419" t="s">
        <v>180</v>
      </c>
      <c r="BK37" s="380" t="s">
        <v>4</v>
      </c>
      <c r="BL37" s="501"/>
      <c r="BM37" s="324" t="s">
        <v>9</v>
      </c>
      <c r="BN37" s="325" t="s">
        <v>10</v>
      </c>
      <c r="BO37" s="325" t="s">
        <v>11</v>
      </c>
      <c r="BP37" s="325" t="s">
        <v>12</v>
      </c>
      <c r="BQ37" s="325" t="s">
        <v>180</v>
      </c>
      <c r="BR37" s="326" t="s">
        <v>4</v>
      </c>
    </row>
    <row r="38" spans="2:70" ht="21" customHeight="1" x14ac:dyDescent="0.2">
      <c r="B38" s="478">
        <v>1903001</v>
      </c>
      <c r="C38" s="379" t="s">
        <v>294</v>
      </c>
      <c r="D38" s="214">
        <v>6199000000</v>
      </c>
      <c r="E38" s="214"/>
      <c r="F38" s="214"/>
      <c r="G38" s="388">
        <f>SUM(D38:F38)</f>
        <v>6199000000</v>
      </c>
      <c r="H38" s="214"/>
      <c r="I38" s="214"/>
      <c r="J38" s="186">
        <v>1001000000</v>
      </c>
      <c r="K38" s="392"/>
      <c r="L38" s="388">
        <f>SUM(H38:K38)</f>
        <v>1001000000</v>
      </c>
      <c r="M38" s="214"/>
      <c r="N38" s="392"/>
      <c r="O38" s="214"/>
      <c r="P38" s="214"/>
      <c r="Q38" s="388">
        <f>SUM(M38:P38)</f>
        <v>0</v>
      </c>
      <c r="R38" s="389">
        <f>SUM(G38,L38,Q38)</f>
        <v>7200000000</v>
      </c>
      <c r="S38" s="327">
        <f>SUM(D38,H38)</f>
        <v>6199000000</v>
      </c>
      <c r="T38" s="385">
        <f>SUM(E38,I38,M38)</f>
        <v>0</v>
      </c>
      <c r="U38" s="385">
        <f>SUM(N38)</f>
        <v>0</v>
      </c>
      <c r="V38" s="385">
        <f>SUM(F38,J38,O38)</f>
        <v>1001000000</v>
      </c>
      <c r="W38" s="385">
        <f>SUM(K38,P38)</f>
        <v>0</v>
      </c>
      <c r="X38" s="329">
        <f>SUM(S38:W38)</f>
        <v>7200000000</v>
      </c>
      <c r="Y38" s="502">
        <v>1903001</v>
      </c>
      <c r="Z38" s="313"/>
      <c r="AA38" s="214"/>
      <c r="AB38" s="214"/>
      <c r="AC38" s="214"/>
      <c r="AD38" s="312">
        <f>SUM(AA38:AC38)</f>
        <v>0</v>
      </c>
      <c r="AE38" s="214"/>
      <c r="AF38" s="214"/>
      <c r="AG38" s="214"/>
      <c r="AH38" s="307"/>
      <c r="AI38" s="312">
        <f>SUM(AE38:AH38)</f>
        <v>0</v>
      </c>
      <c r="AJ38" s="214"/>
      <c r="AK38" s="307"/>
      <c r="AL38" s="214"/>
      <c r="AM38" s="214"/>
      <c r="AN38" s="312">
        <f>SUM(AJ38:AM38)</f>
        <v>0</v>
      </c>
      <c r="AO38" s="312">
        <f>SUM(AD38,AI38,AN38)</f>
        <v>0</v>
      </c>
      <c r="AP38" s="327">
        <f>SUM(AA38,AE38)</f>
        <v>0</v>
      </c>
      <c r="AQ38" s="328">
        <f>SUM(AB38,AF38,AJ38)</f>
        <v>0</v>
      </c>
      <c r="AR38" s="328">
        <f>SUM(AK38)</f>
        <v>0</v>
      </c>
      <c r="AS38" s="328">
        <f>SUM(AC38,AG38,AL38)</f>
        <v>0</v>
      </c>
      <c r="AT38" s="328">
        <f>SUM(AH38,AM38)</f>
        <v>0</v>
      </c>
      <c r="AU38" s="329">
        <f>SUM(AP38:AT38)</f>
        <v>0</v>
      </c>
      <c r="AV38" s="502">
        <v>1903001</v>
      </c>
      <c r="AW38" s="346" t="s">
        <v>294</v>
      </c>
      <c r="AX38" s="186">
        <f>D38-AA38</f>
        <v>6199000000</v>
      </c>
      <c r="AY38" s="186">
        <f t="shared" ref="AY38:AZ39" si="52">E38-AB38</f>
        <v>0</v>
      </c>
      <c r="AZ38" s="186">
        <f t="shared" si="52"/>
        <v>0</v>
      </c>
      <c r="BA38" s="380">
        <f>SUM(AX38:AZ38)</f>
        <v>6199000000</v>
      </c>
      <c r="BB38" s="186">
        <f>H38-AE38</f>
        <v>0</v>
      </c>
      <c r="BC38" s="186">
        <f t="shared" ref="BC38:BE39" si="53">I38-AF38</f>
        <v>0</v>
      </c>
      <c r="BD38" s="186">
        <f t="shared" si="53"/>
        <v>1001000000</v>
      </c>
      <c r="BE38" s="186">
        <f t="shared" si="53"/>
        <v>0</v>
      </c>
      <c r="BF38" s="380">
        <f>SUM(BB38:BE38)</f>
        <v>1001000000</v>
      </c>
      <c r="BG38" s="186">
        <f>M38-AJ38</f>
        <v>0</v>
      </c>
      <c r="BH38" s="186">
        <f t="shared" ref="BH38:BJ39" si="54">N38-AK38</f>
        <v>0</v>
      </c>
      <c r="BI38" s="186">
        <f t="shared" si="54"/>
        <v>0</v>
      </c>
      <c r="BJ38" s="186">
        <f t="shared" si="54"/>
        <v>0</v>
      </c>
      <c r="BK38" s="380">
        <f>SUM(BG38:BJ38)</f>
        <v>0</v>
      </c>
      <c r="BL38" s="381">
        <f>SUM(BA38,BF38,BK38)</f>
        <v>7200000000</v>
      </c>
      <c r="BM38" s="327">
        <f>SUM(AX38,BB38)</f>
        <v>6199000000</v>
      </c>
      <c r="BN38" s="385">
        <f>SUM(AY38,BC38,BG38)</f>
        <v>0</v>
      </c>
      <c r="BO38" s="385">
        <f>SUM(BH38)</f>
        <v>0</v>
      </c>
      <c r="BP38" s="385">
        <f>SUM(AZ38,BD38,BI38)</f>
        <v>1001000000</v>
      </c>
      <c r="BQ38" s="385">
        <f>SUM(BE38,BJ38)</f>
        <v>0</v>
      </c>
      <c r="BR38" s="329">
        <f>SUM(BM38:BQ38)</f>
        <v>7200000000</v>
      </c>
    </row>
    <row r="39" spans="2:70" ht="21" customHeight="1" x14ac:dyDescent="0.2">
      <c r="B39" s="478"/>
      <c r="C39" s="379" t="s">
        <v>295</v>
      </c>
      <c r="D39" s="214"/>
      <c r="E39" s="214"/>
      <c r="F39" s="214"/>
      <c r="G39" s="388">
        <f>SUM(D39:F39)</f>
        <v>0</v>
      </c>
      <c r="H39" s="214"/>
      <c r="I39" s="214"/>
      <c r="J39" s="186"/>
      <c r="K39" s="392"/>
      <c r="L39" s="388">
        <f>SUM(H39:K39)</f>
        <v>0</v>
      </c>
      <c r="M39" s="215"/>
      <c r="N39" s="392"/>
      <c r="O39" s="215"/>
      <c r="P39" s="215"/>
      <c r="Q39" s="388">
        <f>SUM(M39:P39)</f>
        <v>0</v>
      </c>
      <c r="R39" s="389">
        <f>SUM(G39,L39,Q39)</f>
        <v>0</v>
      </c>
      <c r="S39" s="327">
        <f>SUM(D39,H39)</f>
        <v>0</v>
      </c>
      <c r="T39" s="385">
        <f>SUM(E39,I39,M39)</f>
        <v>0</v>
      </c>
      <c r="U39" s="385">
        <f>SUM(N39)</f>
        <v>0</v>
      </c>
      <c r="V39" s="385">
        <f>SUM(F39,J39,O39)</f>
        <v>0</v>
      </c>
      <c r="W39" s="385">
        <f>SUM(K39,P39)</f>
        <v>0</v>
      </c>
      <c r="X39" s="329">
        <f>SUM(S39:W39)</f>
        <v>0</v>
      </c>
      <c r="Y39" s="502"/>
      <c r="Z39" s="313"/>
      <c r="AA39" s="214"/>
      <c r="AB39" s="214"/>
      <c r="AC39" s="214"/>
      <c r="AD39" s="312">
        <f>SUM(AA39:AC39)</f>
        <v>0</v>
      </c>
      <c r="AE39" s="214"/>
      <c r="AF39" s="214"/>
      <c r="AG39" s="214"/>
      <c r="AH39" s="307"/>
      <c r="AI39" s="312">
        <f>SUM(AE39:AH39)</f>
        <v>0</v>
      </c>
      <c r="AJ39" s="215"/>
      <c r="AK39" s="307"/>
      <c r="AL39" s="215"/>
      <c r="AM39" s="215"/>
      <c r="AN39" s="312">
        <f>SUM(AJ39:AM39)</f>
        <v>0</v>
      </c>
      <c r="AO39" s="312">
        <f>SUM(AD39,AI39,AN39)</f>
        <v>0</v>
      </c>
      <c r="AP39" s="327">
        <f>SUM(AA39,AE39)</f>
        <v>0</v>
      </c>
      <c r="AQ39" s="328">
        <f>SUM(AB39,AF39,AJ39)</f>
        <v>0</v>
      </c>
      <c r="AR39" s="328">
        <f>SUM(AK39)</f>
        <v>0</v>
      </c>
      <c r="AS39" s="328">
        <f>SUM(AC39,AG39,AL39)</f>
        <v>0</v>
      </c>
      <c r="AT39" s="328">
        <f>SUM(AH39,AM39)</f>
        <v>0</v>
      </c>
      <c r="AU39" s="329">
        <f>SUM(AP39:AT39)</f>
        <v>0</v>
      </c>
      <c r="AV39" s="502"/>
      <c r="AW39" s="346" t="s">
        <v>295</v>
      </c>
      <c r="AX39" s="186">
        <f>D39-AA39</f>
        <v>0</v>
      </c>
      <c r="AY39" s="186">
        <f t="shared" si="52"/>
        <v>0</v>
      </c>
      <c r="AZ39" s="186">
        <f t="shared" si="52"/>
        <v>0</v>
      </c>
      <c r="BA39" s="380">
        <f>SUM(AX39:AZ39)</f>
        <v>0</v>
      </c>
      <c r="BB39" s="186">
        <f>H39-AE39</f>
        <v>0</v>
      </c>
      <c r="BC39" s="186">
        <f t="shared" si="53"/>
        <v>0</v>
      </c>
      <c r="BD39" s="186">
        <f t="shared" si="53"/>
        <v>0</v>
      </c>
      <c r="BE39" s="186">
        <f t="shared" si="53"/>
        <v>0</v>
      </c>
      <c r="BF39" s="380">
        <f>SUM(BB39:BE39)</f>
        <v>0</v>
      </c>
      <c r="BG39" s="186">
        <f>M39-AJ39</f>
        <v>0</v>
      </c>
      <c r="BH39" s="186">
        <f t="shared" si="54"/>
        <v>0</v>
      </c>
      <c r="BI39" s="186">
        <f t="shared" si="54"/>
        <v>0</v>
      </c>
      <c r="BJ39" s="186">
        <f t="shared" si="54"/>
        <v>0</v>
      </c>
      <c r="BK39" s="380">
        <f>SUM(BG39:BJ39)</f>
        <v>0</v>
      </c>
      <c r="BL39" s="381">
        <f>SUM(BA39,BF39,BK39)</f>
        <v>0</v>
      </c>
      <c r="BM39" s="327">
        <f>SUM(AX39,BB39)</f>
        <v>0</v>
      </c>
      <c r="BN39" s="385">
        <f>SUM(AY39,BC39,BG39)</f>
        <v>0</v>
      </c>
      <c r="BO39" s="385">
        <f>SUM(BH39)</f>
        <v>0</v>
      </c>
      <c r="BP39" s="385">
        <f>SUM(AZ39,BD39,BI39)</f>
        <v>0</v>
      </c>
      <c r="BQ39" s="385">
        <f>SUM(BE39,BJ39)</f>
        <v>0</v>
      </c>
      <c r="BR39" s="329">
        <f>SUM(BM39:BQ39)</f>
        <v>0</v>
      </c>
    </row>
    <row r="40" spans="2:70" ht="21" customHeight="1" x14ac:dyDescent="0.2">
      <c r="B40" s="478"/>
      <c r="C40" s="255"/>
      <c r="D40" s="195">
        <f>SUM(D38:D39)</f>
        <v>6199000000</v>
      </c>
      <c r="E40" s="195">
        <f t="shared" ref="E40:X40" si="55">SUM(E38:E39)</f>
        <v>0</v>
      </c>
      <c r="F40" s="195">
        <f t="shared" si="55"/>
        <v>0</v>
      </c>
      <c r="G40" s="195">
        <f t="shared" si="55"/>
        <v>6199000000</v>
      </c>
      <c r="H40" s="195">
        <f t="shared" si="55"/>
        <v>0</v>
      </c>
      <c r="I40" s="195">
        <f t="shared" si="55"/>
        <v>0</v>
      </c>
      <c r="J40" s="194">
        <f t="shared" si="55"/>
        <v>1001000000</v>
      </c>
      <c r="K40" s="195">
        <f t="shared" si="55"/>
        <v>0</v>
      </c>
      <c r="L40" s="195">
        <f t="shared" si="55"/>
        <v>1001000000</v>
      </c>
      <c r="M40" s="195">
        <f t="shared" si="55"/>
        <v>0</v>
      </c>
      <c r="N40" s="195">
        <f t="shared" si="55"/>
        <v>0</v>
      </c>
      <c r="O40" s="195">
        <f t="shared" si="55"/>
        <v>0</v>
      </c>
      <c r="P40" s="195">
        <f t="shared" si="55"/>
        <v>0</v>
      </c>
      <c r="Q40" s="195">
        <f t="shared" si="55"/>
        <v>0</v>
      </c>
      <c r="R40" s="196">
        <f t="shared" si="55"/>
        <v>7200000000</v>
      </c>
      <c r="S40" s="197">
        <f t="shared" si="55"/>
        <v>6199000000</v>
      </c>
      <c r="T40" s="195">
        <f t="shared" si="55"/>
        <v>0</v>
      </c>
      <c r="U40" s="195">
        <f t="shared" si="55"/>
        <v>0</v>
      </c>
      <c r="V40" s="195">
        <f t="shared" si="55"/>
        <v>1001000000</v>
      </c>
      <c r="W40" s="195">
        <f t="shared" si="55"/>
        <v>0</v>
      </c>
      <c r="X40" s="196">
        <f t="shared" si="55"/>
        <v>7200000000</v>
      </c>
      <c r="Y40" s="502"/>
      <c r="Z40" s="313"/>
      <c r="AA40" s="195">
        <f>SUM(AA38:AA39)</f>
        <v>0</v>
      </c>
      <c r="AB40" s="195">
        <f t="shared" ref="AB40:AU40" si="56">SUM(AB38:AB39)</f>
        <v>0</v>
      </c>
      <c r="AC40" s="195">
        <f t="shared" si="56"/>
        <v>0</v>
      </c>
      <c r="AD40" s="195">
        <f t="shared" si="56"/>
        <v>0</v>
      </c>
      <c r="AE40" s="195">
        <f t="shared" si="56"/>
        <v>0</v>
      </c>
      <c r="AF40" s="195">
        <f t="shared" si="56"/>
        <v>0</v>
      </c>
      <c r="AG40" s="195">
        <f t="shared" si="56"/>
        <v>0</v>
      </c>
      <c r="AH40" s="195">
        <f t="shared" si="56"/>
        <v>0</v>
      </c>
      <c r="AI40" s="195">
        <f t="shared" si="56"/>
        <v>0</v>
      </c>
      <c r="AJ40" s="195">
        <f t="shared" si="56"/>
        <v>0</v>
      </c>
      <c r="AK40" s="195">
        <f t="shared" si="56"/>
        <v>0</v>
      </c>
      <c r="AL40" s="195">
        <f t="shared" si="56"/>
        <v>0</v>
      </c>
      <c r="AM40" s="195">
        <f t="shared" si="56"/>
        <v>0</v>
      </c>
      <c r="AN40" s="195">
        <f t="shared" si="56"/>
        <v>0</v>
      </c>
      <c r="AO40" s="195">
        <f t="shared" si="56"/>
        <v>0</v>
      </c>
      <c r="AP40" s="197">
        <f t="shared" si="56"/>
        <v>0</v>
      </c>
      <c r="AQ40" s="195">
        <f t="shared" si="56"/>
        <v>0</v>
      </c>
      <c r="AR40" s="195">
        <f t="shared" si="56"/>
        <v>0</v>
      </c>
      <c r="AS40" s="195">
        <f t="shared" si="56"/>
        <v>0</v>
      </c>
      <c r="AT40" s="195">
        <f t="shared" si="56"/>
        <v>0</v>
      </c>
      <c r="AU40" s="196">
        <f t="shared" si="56"/>
        <v>0</v>
      </c>
      <c r="AV40" s="502"/>
      <c r="AW40" s="348"/>
      <c r="AX40" s="194">
        <f>SUM(AX38:AX39)</f>
        <v>6199000000</v>
      </c>
      <c r="AY40" s="194">
        <f t="shared" ref="AY40:BA40" si="57">SUM(AY38:AY39)</f>
        <v>0</v>
      </c>
      <c r="AZ40" s="194">
        <f t="shared" si="57"/>
        <v>0</v>
      </c>
      <c r="BA40" s="194">
        <f t="shared" si="57"/>
        <v>6199000000</v>
      </c>
      <c r="BB40" s="194">
        <f>SUM(BB38:BB39)</f>
        <v>0</v>
      </c>
      <c r="BC40" s="194">
        <f t="shared" ref="BC40:BF40" si="58">SUM(BC38:BC39)</f>
        <v>0</v>
      </c>
      <c r="BD40" s="194">
        <f t="shared" si="58"/>
        <v>1001000000</v>
      </c>
      <c r="BE40" s="194">
        <f t="shared" si="58"/>
        <v>0</v>
      </c>
      <c r="BF40" s="194">
        <f t="shared" si="58"/>
        <v>1001000000</v>
      </c>
      <c r="BG40" s="194">
        <f>SUM(BG38:BG39)</f>
        <v>0</v>
      </c>
      <c r="BH40" s="194">
        <f t="shared" ref="BH40:BQ40" si="59">SUM(BH38:BH39)</f>
        <v>0</v>
      </c>
      <c r="BI40" s="194">
        <f t="shared" si="59"/>
        <v>0</v>
      </c>
      <c r="BJ40" s="194">
        <f t="shared" si="59"/>
        <v>0</v>
      </c>
      <c r="BK40" s="194">
        <f t="shared" si="59"/>
        <v>0</v>
      </c>
      <c r="BL40" s="349">
        <f t="shared" si="59"/>
        <v>7200000000</v>
      </c>
      <c r="BM40" s="197">
        <f t="shared" si="59"/>
        <v>6199000000</v>
      </c>
      <c r="BN40" s="197">
        <f t="shared" si="59"/>
        <v>0</v>
      </c>
      <c r="BO40" s="197">
        <f t="shared" si="59"/>
        <v>0</v>
      </c>
      <c r="BP40" s="197">
        <f t="shared" si="59"/>
        <v>1001000000</v>
      </c>
      <c r="BQ40" s="197">
        <f t="shared" si="59"/>
        <v>0</v>
      </c>
      <c r="BR40" s="197">
        <f>SUM(BR38:BR39)</f>
        <v>7200000000</v>
      </c>
    </row>
    <row r="41" spans="2:70" ht="21" customHeight="1" x14ac:dyDescent="0.2">
      <c r="B41" s="383">
        <v>1904004</v>
      </c>
      <c r="C41" s="379" t="s">
        <v>294</v>
      </c>
      <c r="D41" s="392"/>
      <c r="E41" s="392"/>
      <c r="F41" s="392"/>
      <c r="G41" s="388">
        <f>SUM(D41:F41)</f>
        <v>0</v>
      </c>
      <c r="H41" s="392"/>
      <c r="I41" s="392"/>
      <c r="J41" s="382"/>
      <c r="K41" s="392"/>
      <c r="L41" s="388">
        <f>SUM(H41:K41)</f>
        <v>0</v>
      </c>
      <c r="M41" s="392"/>
      <c r="N41" s="392"/>
      <c r="O41" s="392"/>
      <c r="P41" s="392"/>
      <c r="Q41" s="388">
        <f>SUM(M41:P41)</f>
        <v>0</v>
      </c>
      <c r="R41" s="389">
        <f>SUM(G41,L41,Q41)</f>
        <v>0</v>
      </c>
      <c r="S41" s="327">
        <f>SUM(D41,H41)</f>
        <v>0</v>
      </c>
      <c r="T41" s="385">
        <f>SUM(E41,I41,M41)</f>
        <v>0</v>
      </c>
      <c r="U41" s="385">
        <f>SUM(N41)</f>
        <v>0</v>
      </c>
      <c r="V41" s="385">
        <f>SUM(F41,J41,O41)</f>
        <v>0</v>
      </c>
      <c r="W41" s="385">
        <f>SUM(K41,P41)</f>
        <v>0</v>
      </c>
      <c r="X41" s="329">
        <f>SUM(S41:W41)</f>
        <v>0</v>
      </c>
      <c r="Y41" s="313">
        <v>1904004</v>
      </c>
      <c r="Z41" s="313"/>
      <c r="AA41" s="307"/>
      <c r="AB41" s="307"/>
      <c r="AC41" s="307"/>
      <c r="AD41" s="312">
        <f>SUM(AA41:AC41)</f>
        <v>0</v>
      </c>
      <c r="AE41" s="307"/>
      <c r="AF41" s="307"/>
      <c r="AG41" s="307"/>
      <c r="AH41" s="307"/>
      <c r="AI41" s="312">
        <f>SUM(AE41:AH41)</f>
        <v>0</v>
      </c>
      <c r="AJ41" s="307"/>
      <c r="AK41" s="307"/>
      <c r="AL41" s="307"/>
      <c r="AM41" s="307"/>
      <c r="AN41" s="312">
        <f>SUM(AJ41:AM41)</f>
        <v>0</v>
      </c>
      <c r="AO41" s="312">
        <f>SUM(AD41,AI41,AN41)</f>
        <v>0</v>
      </c>
      <c r="AP41" s="327">
        <f>SUM(AA41,AE41)</f>
        <v>0</v>
      </c>
      <c r="AQ41" s="328">
        <f>SUM(AB41,AF41,AJ41)</f>
        <v>0</v>
      </c>
      <c r="AR41" s="328">
        <f>SUM(AK41)</f>
        <v>0</v>
      </c>
      <c r="AS41" s="328">
        <f>SUM(AC41,AG41,AL41)</f>
        <v>0</v>
      </c>
      <c r="AT41" s="328">
        <f>SUM(AH41,AM41)</f>
        <v>0</v>
      </c>
      <c r="AU41" s="329">
        <f>SUM(AP41:AT41)</f>
        <v>0</v>
      </c>
      <c r="AV41" s="426">
        <v>1904004</v>
      </c>
      <c r="AW41" s="346" t="s">
        <v>294</v>
      </c>
      <c r="AX41" s="186">
        <f>D41-AA41</f>
        <v>0</v>
      </c>
      <c r="AY41" s="186">
        <f t="shared" ref="AY41:AZ42" si="60">E41-AB41</f>
        <v>0</v>
      </c>
      <c r="AZ41" s="186">
        <f t="shared" si="60"/>
        <v>0</v>
      </c>
      <c r="BA41" s="380">
        <f>SUM(AX41:AZ41)</f>
        <v>0</v>
      </c>
      <c r="BB41" s="186">
        <f>H41-AE41</f>
        <v>0</v>
      </c>
      <c r="BC41" s="186">
        <f t="shared" ref="BC41:BE42" si="61">I41-AF41</f>
        <v>0</v>
      </c>
      <c r="BD41" s="186">
        <f t="shared" si="61"/>
        <v>0</v>
      </c>
      <c r="BE41" s="186">
        <f t="shared" si="61"/>
        <v>0</v>
      </c>
      <c r="BF41" s="380">
        <f>SUM(BB41:BE41)</f>
        <v>0</v>
      </c>
      <c r="BG41" s="186">
        <f>M41-AJ41</f>
        <v>0</v>
      </c>
      <c r="BH41" s="186">
        <f t="shared" ref="BH41:BJ42" si="62">N41-AK41</f>
        <v>0</v>
      </c>
      <c r="BI41" s="186">
        <f t="shared" si="62"/>
        <v>0</v>
      </c>
      <c r="BJ41" s="186">
        <f t="shared" si="62"/>
        <v>0</v>
      </c>
      <c r="BK41" s="380">
        <f>SUM(BG41:BJ41)</f>
        <v>0</v>
      </c>
      <c r="BL41" s="381">
        <f>SUM(BA41,BF41,BK41)</f>
        <v>0</v>
      </c>
      <c r="BM41" s="327">
        <f>SUM(AX41,BB41)</f>
        <v>0</v>
      </c>
      <c r="BN41" s="385">
        <f>SUM(AY41,BC41,BG41)</f>
        <v>0</v>
      </c>
      <c r="BO41" s="385">
        <f>SUM(BH41)</f>
        <v>0</v>
      </c>
      <c r="BP41" s="385">
        <f>SUM(AZ41,BD41,BI41)</f>
        <v>0</v>
      </c>
      <c r="BQ41" s="385">
        <f>SUM(BE41,BJ41)</f>
        <v>0</v>
      </c>
      <c r="BR41" s="329">
        <f>SUM(BM41:BQ41)</f>
        <v>0</v>
      </c>
    </row>
    <row r="42" spans="2:70" ht="21" customHeight="1" x14ac:dyDescent="0.2">
      <c r="B42" s="383">
        <v>1002115</v>
      </c>
      <c r="C42" s="379" t="s">
        <v>294</v>
      </c>
      <c r="D42" s="214"/>
      <c r="E42" s="214"/>
      <c r="F42" s="214"/>
      <c r="G42" s="388">
        <f>SUM(D42:F42)</f>
        <v>0</v>
      </c>
      <c r="H42" s="214"/>
      <c r="I42" s="214"/>
      <c r="J42" s="186"/>
      <c r="K42" s="392"/>
      <c r="L42" s="388">
        <f>SUM(H42:K42)</f>
        <v>0</v>
      </c>
      <c r="M42" s="215"/>
      <c r="N42" s="392"/>
      <c r="O42" s="215"/>
      <c r="P42" s="215"/>
      <c r="Q42" s="388">
        <f>SUM(M42:P42)</f>
        <v>0</v>
      </c>
      <c r="R42" s="389">
        <f>SUM(G42,L42,Q42)</f>
        <v>0</v>
      </c>
      <c r="S42" s="327">
        <f>SUM(D42,H42)</f>
        <v>0</v>
      </c>
      <c r="T42" s="385">
        <f>SUM(E42,I42,M42)</f>
        <v>0</v>
      </c>
      <c r="U42" s="385">
        <f>SUM(N42)</f>
        <v>0</v>
      </c>
      <c r="V42" s="385">
        <f>SUM(F42,J42,O42)</f>
        <v>0</v>
      </c>
      <c r="W42" s="385">
        <f>SUM(K42,P42)</f>
        <v>0</v>
      </c>
      <c r="X42" s="329">
        <f>SUM(S42:W42)</f>
        <v>0</v>
      </c>
      <c r="Y42" s="313">
        <v>1002115</v>
      </c>
      <c r="Z42" s="313"/>
      <c r="AA42" s="214"/>
      <c r="AB42" s="214"/>
      <c r="AC42" s="214"/>
      <c r="AD42" s="312">
        <f>SUM(AA42:AC42)</f>
        <v>0</v>
      </c>
      <c r="AE42" s="214"/>
      <c r="AF42" s="214"/>
      <c r="AG42" s="214"/>
      <c r="AH42" s="307"/>
      <c r="AI42" s="312">
        <f>SUM(AE42:AH42)</f>
        <v>0</v>
      </c>
      <c r="AJ42" s="215"/>
      <c r="AK42" s="307"/>
      <c r="AL42" s="215"/>
      <c r="AM42" s="215"/>
      <c r="AN42" s="312">
        <f>SUM(AJ42:AM42)</f>
        <v>0</v>
      </c>
      <c r="AO42" s="312">
        <f>SUM(AD42,AI42,AN42)</f>
        <v>0</v>
      </c>
      <c r="AP42" s="327">
        <f>SUM(AA42,AE42)</f>
        <v>0</v>
      </c>
      <c r="AQ42" s="328">
        <f>SUM(AB42,AF42,AJ42)</f>
        <v>0</v>
      </c>
      <c r="AR42" s="328">
        <f>SUM(AK42)</f>
        <v>0</v>
      </c>
      <c r="AS42" s="328">
        <f>SUM(AC42,AG42,AL42)</f>
        <v>0</v>
      </c>
      <c r="AT42" s="328">
        <f>SUM(AH42,AM42)</f>
        <v>0</v>
      </c>
      <c r="AU42" s="329">
        <f>SUM(AP42:AT42)</f>
        <v>0</v>
      </c>
      <c r="AV42" s="426">
        <v>1002115</v>
      </c>
      <c r="AW42" s="346" t="s">
        <v>294</v>
      </c>
      <c r="AX42" s="186">
        <f>D42-AA42</f>
        <v>0</v>
      </c>
      <c r="AY42" s="186">
        <f t="shared" si="60"/>
        <v>0</v>
      </c>
      <c r="AZ42" s="186">
        <f t="shared" si="60"/>
        <v>0</v>
      </c>
      <c r="BA42" s="380">
        <f>SUM(AX42:AZ42)</f>
        <v>0</v>
      </c>
      <c r="BB42" s="186">
        <f>H42-AE42</f>
        <v>0</v>
      </c>
      <c r="BC42" s="186">
        <f t="shared" si="61"/>
        <v>0</v>
      </c>
      <c r="BD42" s="186">
        <f t="shared" si="61"/>
        <v>0</v>
      </c>
      <c r="BE42" s="186">
        <f t="shared" si="61"/>
        <v>0</v>
      </c>
      <c r="BF42" s="380">
        <f>SUM(BB42:BE42)</f>
        <v>0</v>
      </c>
      <c r="BG42" s="186">
        <f>M42-AJ42</f>
        <v>0</v>
      </c>
      <c r="BH42" s="186">
        <f t="shared" si="62"/>
        <v>0</v>
      </c>
      <c r="BI42" s="186">
        <f t="shared" si="62"/>
        <v>0</v>
      </c>
      <c r="BJ42" s="186">
        <f t="shared" si="62"/>
        <v>0</v>
      </c>
      <c r="BK42" s="380">
        <f>SUM(BG42:BJ42)</f>
        <v>0</v>
      </c>
      <c r="BL42" s="381">
        <f>SUM(BA42,BF42,BK42)</f>
        <v>0</v>
      </c>
      <c r="BM42" s="327">
        <f>SUM(AX42,BB42)</f>
        <v>0</v>
      </c>
      <c r="BN42" s="385">
        <f>SUM(AY42,BC42,BG42)</f>
        <v>0</v>
      </c>
      <c r="BO42" s="385">
        <f>SUM(BH42)</f>
        <v>0</v>
      </c>
      <c r="BP42" s="385">
        <f>SUM(AZ42,BD42,BI42)</f>
        <v>0</v>
      </c>
      <c r="BQ42" s="385">
        <f>SUM(BE42,BJ42)</f>
        <v>0</v>
      </c>
      <c r="BR42" s="329">
        <f>SUM(BM42:BQ42)</f>
        <v>0</v>
      </c>
    </row>
    <row r="43" spans="2:70" ht="21" customHeight="1" x14ac:dyDescent="0.2">
      <c r="B43" s="486" t="s">
        <v>278</v>
      </c>
      <c r="C43" s="489"/>
      <c r="D43" s="388">
        <f t="shared" ref="D43:X43" si="63">SUM(D40:D42)</f>
        <v>6199000000</v>
      </c>
      <c r="E43" s="388">
        <f t="shared" si="63"/>
        <v>0</v>
      </c>
      <c r="F43" s="388">
        <f t="shared" si="63"/>
        <v>0</v>
      </c>
      <c r="G43" s="388">
        <f t="shared" si="63"/>
        <v>6199000000</v>
      </c>
      <c r="H43" s="388">
        <f t="shared" si="63"/>
        <v>0</v>
      </c>
      <c r="I43" s="388">
        <f t="shared" si="63"/>
        <v>0</v>
      </c>
      <c r="J43" s="380">
        <f t="shared" si="63"/>
        <v>1001000000</v>
      </c>
      <c r="K43" s="388">
        <f t="shared" si="63"/>
        <v>0</v>
      </c>
      <c r="L43" s="388">
        <f t="shared" si="63"/>
        <v>1001000000</v>
      </c>
      <c r="M43" s="388">
        <f t="shared" si="63"/>
        <v>0</v>
      </c>
      <c r="N43" s="388">
        <f t="shared" si="63"/>
        <v>0</v>
      </c>
      <c r="O43" s="388">
        <f t="shared" si="63"/>
        <v>0</v>
      </c>
      <c r="P43" s="388">
        <f t="shared" si="63"/>
        <v>0</v>
      </c>
      <c r="Q43" s="388">
        <f t="shared" si="63"/>
        <v>0</v>
      </c>
      <c r="R43" s="389">
        <f t="shared" si="63"/>
        <v>7200000000</v>
      </c>
      <c r="S43" s="198">
        <f t="shared" si="63"/>
        <v>6199000000</v>
      </c>
      <c r="T43" s="388">
        <f t="shared" si="63"/>
        <v>0</v>
      </c>
      <c r="U43" s="388">
        <f t="shared" si="63"/>
        <v>0</v>
      </c>
      <c r="V43" s="388">
        <f t="shared" si="63"/>
        <v>1001000000</v>
      </c>
      <c r="W43" s="388">
        <f t="shared" si="63"/>
        <v>0</v>
      </c>
      <c r="X43" s="389">
        <f t="shared" si="63"/>
        <v>7200000000</v>
      </c>
      <c r="Y43" s="503" t="s">
        <v>278</v>
      </c>
      <c r="Z43" s="311"/>
      <c r="AA43" s="312">
        <f t="shared" ref="AA43:AU43" si="64">SUM(AA40:AA42)</f>
        <v>0</v>
      </c>
      <c r="AB43" s="312">
        <f t="shared" si="64"/>
        <v>0</v>
      </c>
      <c r="AC43" s="312">
        <f t="shared" si="64"/>
        <v>0</v>
      </c>
      <c r="AD43" s="312">
        <f t="shared" si="64"/>
        <v>0</v>
      </c>
      <c r="AE43" s="312">
        <f t="shared" si="64"/>
        <v>0</v>
      </c>
      <c r="AF43" s="312">
        <f t="shared" si="64"/>
        <v>0</v>
      </c>
      <c r="AG43" s="312">
        <f t="shared" si="64"/>
        <v>0</v>
      </c>
      <c r="AH43" s="312">
        <f t="shared" si="64"/>
        <v>0</v>
      </c>
      <c r="AI43" s="312">
        <f t="shared" si="64"/>
        <v>0</v>
      </c>
      <c r="AJ43" s="312">
        <f t="shared" si="64"/>
        <v>0</v>
      </c>
      <c r="AK43" s="312">
        <f t="shared" si="64"/>
        <v>0</v>
      </c>
      <c r="AL43" s="312">
        <f t="shared" si="64"/>
        <v>0</v>
      </c>
      <c r="AM43" s="312">
        <f t="shared" si="64"/>
        <v>0</v>
      </c>
      <c r="AN43" s="312">
        <f t="shared" si="64"/>
        <v>0</v>
      </c>
      <c r="AO43" s="312">
        <f t="shared" si="64"/>
        <v>0</v>
      </c>
      <c r="AP43" s="198">
        <f t="shared" si="64"/>
        <v>0</v>
      </c>
      <c r="AQ43" s="312">
        <f t="shared" si="64"/>
        <v>0</v>
      </c>
      <c r="AR43" s="312">
        <f t="shared" si="64"/>
        <v>0</v>
      </c>
      <c r="AS43" s="312">
        <f t="shared" si="64"/>
        <v>0</v>
      </c>
      <c r="AT43" s="312">
        <f t="shared" si="64"/>
        <v>0</v>
      </c>
      <c r="AU43" s="189">
        <f t="shared" si="64"/>
        <v>0</v>
      </c>
      <c r="AV43" s="503" t="s">
        <v>278</v>
      </c>
      <c r="AW43" s="493"/>
      <c r="AX43" s="380">
        <f>SUM(AX41:AX42,AX40)</f>
        <v>6199000000</v>
      </c>
      <c r="AY43" s="380">
        <f t="shared" ref="AY43:BA43" si="65">SUM(AY41:AY42,AY40)</f>
        <v>0</v>
      </c>
      <c r="AZ43" s="380">
        <f t="shared" si="65"/>
        <v>0</v>
      </c>
      <c r="BA43" s="380">
        <f t="shared" si="65"/>
        <v>6199000000</v>
      </c>
      <c r="BB43" s="380">
        <f t="shared" ref="BB43:BL43" si="66">SUM(BB40:BB42)</f>
        <v>0</v>
      </c>
      <c r="BC43" s="380">
        <f t="shared" si="66"/>
        <v>0</v>
      </c>
      <c r="BD43" s="380">
        <f t="shared" si="66"/>
        <v>1001000000</v>
      </c>
      <c r="BE43" s="380">
        <f t="shared" si="66"/>
        <v>0</v>
      </c>
      <c r="BF43" s="380">
        <f t="shared" si="66"/>
        <v>1001000000</v>
      </c>
      <c r="BG43" s="380">
        <f t="shared" si="66"/>
        <v>0</v>
      </c>
      <c r="BH43" s="380">
        <f t="shared" si="66"/>
        <v>0</v>
      </c>
      <c r="BI43" s="380">
        <f t="shared" si="66"/>
        <v>0</v>
      </c>
      <c r="BJ43" s="380">
        <f t="shared" si="66"/>
        <v>0</v>
      </c>
      <c r="BK43" s="380">
        <f t="shared" si="66"/>
        <v>0</v>
      </c>
      <c r="BL43" s="381">
        <f t="shared" si="66"/>
        <v>7200000000</v>
      </c>
      <c r="BM43" s="536">
        <f t="shared" ref="BM43:BR43" si="67">SUM(BM40:BM42)</f>
        <v>6199000000</v>
      </c>
      <c r="BN43" s="496">
        <f t="shared" si="67"/>
        <v>0</v>
      </c>
      <c r="BO43" s="496">
        <f t="shared" si="67"/>
        <v>0</v>
      </c>
      <c r="BP43" s="496">
        <f t="shared" si="67"/>
        <v>1001000000</v>
      </c>
      <c r="BQ43" s="496">
        <f t="shared" si="67"/>
        <v>0</v>
      </c>
      <c r="BR43" s="498">
        <f t="shared" si="67"/>
        <v>7200000000</v>
      </c>
    </row>
    <row r="44" spans="2:70" ht="21" customHeight="1" thickBot="1" x14ac:dyDescent="0.25">
      <c r="B44" s="487"/>
      <c r="C44" s="490"/>
      <c r="D44" s="488">
        <f>SUM(G43)</f>
        <v>6199000000</v>
      </c>
      <c r="E44" s="488"/>
      <c r="F44" s="488"/>
      <c r="G44" s="488"/>
      <c r="H44" s="488">
        <f>SUM(L43,Q43)</f>
        <v>1001000000</v>
      </c>
      <c r="I44" s="488"/>
      <c r="J44" s="488"/>
      <c r="K44" s="488"/>
      <c r="L44" s="488"/>
      <c r="M44" s="488"/>
      <c r="N44" s="488"/>
      <c r="O44" s="488"/>
      <c r="P44" s="488"/>
      <c r="Q44" s="488"/>
      <c r="R44" s="199">
        <f>SUM(D44:Q44)</f>
        <v>7200000000</v>
      </c>
      <c r="S44" s="200"/>
      <c r="T44" s="201"/>
      <c r="U44" s="201"/>
      <c r="V44" s="201"/>
      <c r="W44" s="201">
        <f>SUM(T43,U43,W43)</f>
        <v>0</v>
      </c>
      <c r="X44" s="202"/>
      <c r="Y44" s="503"/>
      <c r="Z44" s="311"/>
      <c r="AA44" s="504">
        <f>SUM(AD43)</f>
        <v>0</v>
      </c>
      <c r="AB44" s="504"/>
      <c r="AC44" s="504"/>
      <c r="AD44" s="504"/>
      <c r="AE44" s="504">
        <f>SUM(AI43,AN43)</f>
        <v>0</v>
      </c>
      <c r="AF44" s="504"/>
      <c r="AG44" s="504"/>
      <c r="AH44" s="504"/>
      <c r="AI44" s="504"/>
      <c r="AJ44" s="504"/>
      <c r="AK44" s="504"/>
      <c r="AL44" s="504"/>
      <c r="AM44" s="504"/>
      <c r="AN44" s="504"/>
      <c r="AO44" s="312">
        <f>SUM(AA44:AN44)</f>
        <v>0</v>
      </c>
      <c r="AP44" s="216"/>
      <c r="AQ44" s="310"/>
      <c r="AR44" s="310"/>
      <c r="AS44" s="310"/>
      <c r="AT44" s="310"/>
      <c r="AU44" s="199"/>
      <c r="AV44" s="503"/>
      <c r="AW44" s="494"/>
      <c r="AX44" s="492">
        <f>SUM(BA43)</f>
        <v>6199000000</v>
      </c>
      <c r="AY44" s="492"/>
      <c r="AZ44" s="492"/>
      <c r="BA44" s="492"/>
      <c r="BB44" s="492">
        <f>SUM(BF43,BK43)</f>
        <v>1001000000</v>
      </c>
      <c r="BC44" s="492"/>
      <c r="BD44" s="492"/>
      <c r="BE44" s="492"/>
      <c r="BF44" s="492"/>
      <c r="BG44" s="492"/>
      <c r="BH44" s="492"/>
      <c r="BI44" s="492"/>
      <c r="BJ44" s="492"/>
      <c r="BK44" s="492"/>
      <c r="BL44" s="350">
        <f>SUM(AX44:BK44)</f>
        <v>7200000000</v>
      </c>
      <c r="BM44" s="537"/>
      <c r="BN44" s="497"/>
      <c r="BO44" s="497"/>
      <c r="BP44" s="497"/>
      <c r="BQ44" s="497"/>
      <c r="BR44" s="499"/>
    </row>
    <row r="45" spans="2:70" ht="21" customHeight="1" thickBot="1" x14ac:dyDescent="0.25">
      <c r="S45" s="341"/>
      <c r="T45" s="341"/>
      <c r="U45" s="341"/>
      <c r="V45" s="341"/>
      <c r="W45" s="341"/>
      <c r="X45" s="341"/>
      <c r="AP45" s="341"/>
      <c r="AQ45" s="341"/>
      <c r="AR45" s="341"/>
      <c r="AS45" s="341"/>
      <c r="AT45" s="341"/>
      <c r="AU45" s="341"/>
      <c r="BM45" s="341"/>
      <c r="BN45" s="341"/>
      <c r="BO45" s="341"/>
      <c r="BP45" s="341"/>
      <c r="BQ45" s="341"/>
      <c r="BR45" s="341"/>
    </row>
    <row r="46" spans="2:70" ht="21" customHeight="1" x14ac:dyDescent="0.2">
      <c r="B46" s="479" t="s">
        <v>408</v>
      </c>
      <c r="C46" s="243"/>
      <c r="D46" s="483" t="s">
        <v>273</v>
      </c>
      <c r="E46" s="483"/>
      <c r="F46" s="471"/>
      <c r="G46" s="471"/>
      <c r="H46" s="482" t="s">
        <v>274</v>
      </c>
      <c r="I46" s="483"/>
      <c r="J46" s="483"/>
      <c r="K46" s="483"/>
      <c r="L46" s="483"/>
      <c r="M46" s="483"/>
      <c r="N46" s="483"/>
      <c r="O46" s="483"/>
      <c r="P46" s="483"/>
      <c r="Q46" s="483"/>
      <c r="R46" s="484" t="s">
        <v>4</v>
      </c>
      <c r="S46" s="467"/>
      <c r="T46" s="467"/>
      <c r="U46" s="467"/>
      <c r="V46" s="467"/>
      <c r="W46" s="467"/>
      <c r="X46" s="468"/>
      <c r="Y46" s="479" t="s">
        <v>408</v>
      </c>
      <c r="Z46" s="342"/>
      <c r="AA46" s="483" t="s">
        <v>273</v>
      </c>
      <c r="AB46" s="483"/>
      <c r="AC46" s="471"/>
      <c r="AD46" s="471"/>
      <c r="AE46" s="482" t="s">
        <v>274</v>
      </c>
      <c r="AF46" s="483"/>
      <c r="AG46" s="483"/>
      <c r="AH46" s="483"/>
      <c r="AI46" s="483"/>
      <c r="AJ46" s="483"/>
      <c r="AK46" s="483"/>
      <c r="AL46" s="483"/>
      <c r="AM46" s="483"/>
      <c r="AN46" s="483"/>
      <c r="AO46" s="484" t="s">
        <v>4</v>
      </c>
      <c r="AP46" s="467"/>
      <c r="AQ46" s="467"/>
      <c r="AR46" s="467"/>
      <c r="AS46" s="467"/>
      <c r="AT46" s="467"/>
      <c r="AU46" s="468"/>
      <c r="AV46" s="479" t="s">
        <v>408</v>
      </c>
      <c r="AW46" s="344"/>
      <c r="AX46" s="491" t="s">
        <v>273</v>
      </c>
      <c r="AY46" s="491"/>
      <c r="AZ46" s="491"/>
      <c r="BA46" s="491"/>
      <c r="BB46" s="491" t="s">
        <v>274</v>
      </c>
      <c r="BC46" s="491"/>
      <c r="BD46" s="491"/>
      <c r="BE46" s="491"/>
      <c r="BF46" s="491"/>
      <c r="BG46" s="491"/>
      <c r="BH46" s="491"/>
      <c r="BI46" s="491"/>
      <c r="BJ46" s="491"/>
      <c r="BK46" s="491"/>
      <c r="BL46" s="500" t="s">
        <v>4</v>
      </c>
      <c r="BM46" s="467"/>
      <c r="BN46" s="467"/>
      <c r="BO46" s="467"/>
      <c r="BP46" s="467"/>
      <c r="BQ46" s="467"/>
      <c r="BR46" s="468"/>
    </row>
    <row r="47" spans="2:70" ht="21" customHeight="1" thickBot="1" x14ac:dyDescent="0.25">
      <c r="B47" s="480"/>
      <c r="C47" s="244"/>
      <c r="D47" s="472" t="s">
        <v>275</v>
      </c>
      <c r="E47" s="472"/>
      <c r="F47" s="473"/>
      <c r="G47" s="473"/>
      <c r="H47" s="474" t="s">
        <v>276</v>
      </c>
      <c r="I47" s="472"/>
      <c r="J47" s="472"/>
      <c r="K47" s="472"/>
      <c r="L47" s="472"/>
      <c r="M47" s="472" t="s">
        <v>277</v>
      </c>
      <c r="N47" s="472"/>
      <c r="O47" s="472"/>
      <c r="P47" s="472"/>
      <c r="Q47" s="472"/>
      <c r="R47" s="485"/>
      <c r="S47" s="469"/>
      <c r="T47" s="469"/>
      <c r="U47" s="469"/>
      <c r="V47" s="469"/>
      <c r="W47" s="469"/>
      <c r="X47" s="470"/>
      <c r="Y47" s="480"/>
      <c r="Z47" s="337"/>
      <c r="AA47" s="472" t="s">
        <v>275</v>
      </c>
      <c r="AB47" s="472"/>
      <c r="AC47" s="473"/>
      <c r="AD47" s="473"/>
      <c r="AE47" s="474" t="s">
        <v>276</v>
      </c>
      <c r="AF47" s="472"/>
      <c r="AG47" s="472"/>
      <c r="AH47" s="472"/>
      <c r="AI47" s="472"/>
      <c r="AJ47" s="472" t="s">
        <v>277</v>
      </c>
      <c r="AK47" s="472"/>
      <c r="AL47" s="472"/>
      <c r="AM47" s="472"/>
      <c r="AN47" s="472"/>
      <c r="AO47" s="485"/>
      <c r="AP47" s="469"/>
      <c r="AQ47" s="469"/>
      <c r="AR47" s="469"/>
      <c r="AS47" s="469"/>
      <c r="AT47" s="469"/>
      <c r="AU47" s="470"/>
      <c r="AV47" s="480"/>
      <c r="AW47" s="345"/>
      <c r="AX47" s="495" t="s">
        <v>275</v>
      </c>
      <c r="AY47" s="495"/>
      <c r="AZ47" s="495"/>
      <c r="BA47" s="495"/>
      <c r="BB47" s="495" t="s">
        <v>276</v>
      </c>
      <c r="BC47" s="495"/>
      <c r="BD47" s="495"/>
      <c r="BE47" s="495"/>
      <c r="BF47" s="495"/>
      <c r="BG47" s="495" t="s">
        <v>277</v>
      </c>
      <c r="BH47" s="495"/>
      <c r="BI47" s="495"/>
      <c r="BJ47" s="495"/>
      <c r="BK47" s="495"/>
      <c r="BL47" s="501"/>
      <c r="BM47" s="469"/>
      <c r="BN47" s="469"/>
      <c r="BO47" s="469"/>
      <c r="BP47" s="469"/>
      <c r="BQ47" s="469"/>
      <c r="BR47" s="470"/>
    </row>
    <row r="48" spans="2:70" ht="21" customHeight="1" x14ac:dyDescent="0.2">
      <c r="B48" s="481"/>
      <c r="C48" s="244"/>
      <c r="D48" s="392" t="s">
        <v>9</v>
      </c>
      <c r="E48" s="392" t="s">
        <v>10</v>
      </c>
      <c r="F48" s="392" t="s">
        <v>12</v>
      </c>
      <c r="G48" s="387" t="s">
        <v>4</v>
      </c>
      <c r="H48" s="393" t="s">
        <v>9</v>
      </c>
      <c r="I48" s="392" t="s">
        <v>10</v>
      </c>
      <c r="J48" s="392" t="s">
        <v>12</v>
      </c>
      <c r="K48" s="392" t="s">
        <v>180</v>
      </c>
      <c r="L48" s="388" t="s">
        <v>4</v>
      </c>
      <c r="M48" s="392" t="s">
        <v>10</v>
      </c>
      <c r="N48" s="392" t="s">
        <v>11</v>
      </c>
      <c r="O48" s="392" t="s">
        <v>12</v>
      </c>
      <c r="P48" s="392" t="s">
        <v>180</v>
      </c>
      <c r="Q48" s="388" t="s">
        <v>4</v>
      </c>
      <c r="R48" s="485"/>
      <c r="S48" s="324" t="s">
        <v>9</v>
      </c>
      <c r="T48" s="325" t="s">
        <v>10</v>
      </c>
      <c r="U48" s="325" t="s">
        <v>11</v>
      </c>
      <c r="V48" s="325" t="s">
        <v>12</v>
      </c>
      <c r="W48" s="325" t="s">
        <v>180</v>
      </c>
      <c r="X48" s="326" t="s">
        <v>4</v>
      </c>
      <c r="Y48" s="481"/>
      <c r="Z48" s="338"/>
      <c r="AA48" s="307" t="s">
        <v>9</v>
      </c>
      <c r="AB48" s="307" t="s">
        <v>10</v>
      </c>
      <c r="AC48" s="307" t="s">
        <v>12</v>
      </c>
      <c r="AD48" s="221" t="s">
        <v>4</v>
      </c>
      <c r="AE48" s="308" t="s">
        <v>9</v>
      </c>
      <c r="AF48" s="307" t="s">
        <v>10</v>
      </c>
      <c r="AG48" s="307" t="s">
        <v>12</v>
      </c>
      <c r="AH48" s="307" t="s">
        <v>180</v>
      </c>
      <c r="AI48" s="312" t="s">
        <v>4</v>
      </c>
      <c r="AJ48" s="307" t="s">
        <v>10</v>
      </c>
      <c r="AK48" s="307" t="s">
        <v>11</v>
      </c>
      <c r="AL48" s="307" t="s">
        <v>12</v>
      </c>
      <c r="AM48" s="307" t="s">
        <v>180</v>
      </c>
      <c r="AN48" s="312" t="s">
        <v>4</v>
      </c>
      <c r="AO48" s="485"/>
      <c r="AP48" s="324" t="s">
        <v>9</v>
      </c>
      <c r="AQ48" s="325" t="s">
        <v>10</v>
      </c>
      <c r="AR48" s="325" t="s">
        <v>11</v>
      </c>
      <c r="AS48" s="325" t="s">
        <v>12</v>
      </c>
      <c r="AT48" s="325" t="s">
        <v>180</v>
      </c>
      <c r="AU48" s="326" t="s">
        <v>4</v>
      </c>
      <c r="AV48" s="481"/>
      <c r="AW48" s="345"/>
      <c r="AX48" s="419" t="s">
        <v>9</v>
      </c>
      <c r="AY48" s="419" t="s">
        <v>10</v>
      </c>
      <c r="AZ48" s="419" t="s">
        <v>12</v>
      </c>
      <c r="BA48" s="380" t="s">
        <v>4</v>
      </c>
      <c r="BB48" s="419" t="s">
        <v>9</v>
      </c>
      <c r="BC48" s="419" t="s">
        <v>10</v>
      </c>
      <c r="BD48" s="419" t="s">
        <v>12</v>
      </c>
      <c r="BE48" s="419" t="s">
        <v>180</v>
      </c>
      <c r="BF48" s="380" t="s">
        <v>4</v>
      </c>
      <c r="BG48" s="419" t="s">
        <v>10</v>
      </c>
      <c r="BH48" s="419" t="s">
        <v>11</v>
      </c>
      <c r="BI48" s="419" t="s">
        <v>12</v>
      </c>
      <c r="BJ48" s="419" t="s">
        <v>180</v>
      </c>
      <c r="BK48" s="380" t="s">
        <v>4</v>
      </c>
      <c r="BL48" s="501"/>
      <c r="BM48" s="324" t="s">
        <v>9</v>
      </c>
      <c r="BN48" s="325" t="s">
        <v>10</v>
      </c>
      <c r="BO48" s="325" t="s">
        <v>11</v>
      </c>
      <c r="BP48" s="325" t="s">
        <v>12</v>
      </c>
      <c r="BQ48" s="325" t="s">
        <v>180</v>
      </c>
      <c r="BR48" s="326" t="s">
        <v>4</v>
      </c>
    </row>
    <row r="49" spans="2:70" ht="21" customHeight="1" x14ac:dyDescent="0.2">
      <c r="B49" s="478">
        <v>1903001</v>
      </c>
      <c r="C49" s="379" t="s">
        <v>294</v>
      </c>
      <c r="D49" s="214"/>
      <c r="E49" s="214"/>
      <c r="F49" s="214"/>
      <c r="G49" s="388">
        <f>SUM(D49:F49)</f>
        <v>0</v>
      </c>
      <c r="H49" s="214"/>
      <c r="I49" s="214"/>
      <c r="J49" s="214"/>
      <c r="K49" s="392"/>
      <c r="L49" s="388">
        <f>SUM(H49:K49)</f>
        <v>0</v>
      </c>
      <c r="M49" s="214"/>
      <c r="N49" s="392"/>
      <c r="O49" s="214"/>
      <c r="P49" s="214"/>
      <c r="Q49" s="388">
        <f>SUM(M49:P49)</f>
        <v>0</v>
      </c>
      <c r="R49" s="389">
        <f>SUM(G49,L49,Q49)</f>
        <v>0</v>
      </c>
      <c r="S49" s="327">
        <f>SUM(D49,H49)</f>
        <v>0</v>
      </c>
      <c r="T49" s="385">
        <f>SUM(E49,I49,M49)</f>
        <v>0</v>
      </c>
      <c r="U49" s="385">
        <f>SUM(N49)</f>
        <v>0</v>
      </c>
      <c r="V49" s="385">
        <f>SUM(F49,J49,O49)</f>
        <v>0</v>
      </c>
      <c r="W49" s="385">
        <f>SUM(K49,P49)</f>
        <v>0</v>
      </c>
      <c r="X49" s="329">
        <f>SUM(S49:W49)</f>
        <v>0</v>
      </c>
      <c r="Y49" s="478">
        <v>1903001</v>
      </c>
      <c r="Z49" s="305"/>
      <c r="AA49" s="214"/>
      <c r="AB49" s="214"/>
      <c r="AC49" s="214"/>
      <c r="AD49" s="312">
        <f>SUM(AA49:AC49)</f>
        <v>0</v>
      </c>
      <c r="AE49" s="214"/>
      <c r="AF49" s="214"/>
      <c r="AG49" s="214"/>
      <c r="AH49" s="307"/>
      <c r="AI49" s="312">
        <f>SUM(AE49:AH49)</f>
        <v>0</v>
      </c>
      <c r="AJ49" s="214"/>
      <c r="AK49" s="307"/>
      <c r="AL49" s="214"/>
      <c r="AM49" s="214"/>
      <c r="AN49" s="312">
        <f>SUM(AJ49:AM49)</f>
        <v>0</v>
      </c>
      <c r="AO49" s="189">
        <f>SUM(AD49,AI49,AN49)</f>
        <v>0</v>
      </c>
      <c r="AP49" s="327">
        <f>SUM(AA49,AE49)</f>
        <v>0</v>
      </c>
      <c r="AQ49" s="328">
        <f>SUM(AB49,AF49,AJ49)</f>
        <v>0</v>
      </c>
      <c r="AR49" s="328">
        <f>SUM(AK49)</f>
        <v>0</v>
      </c>
      <c r="AS49" s="328">
        <f>SUM(AC49,AG49,AL49)</f>
        <v>0</v>
      </c>
      <c r="AT49" s="328">
        <f>SUM(AH49,AM49)</f>
        <v>0</v>
      </c>
      <c r="AU49" s="329">
        <f>SUM(AP49:AT49)</f>
        <v>0</v>
      </c>
      <c r="AV49" s="478">
        <v>1903001</v>
      </c>
      <c r="AW49" s="346" t="s">
        <v>294</v>
      </c>
      <c r="AX49" s="186">
        <f>D49-AA49</f>
        <v>0</v>
      </c>
      <c r="AY49" s="186">
        <f t="shared" ref="AY49:AZ50" si="68">E49-AB49</f>
        <v>0</v>
      </c>
      <c r="AZ49" s="186">
        <f t="shared" si="68"/>
        <v>0</v>
      </c>
      <c r="BA49" s="380">
        <f>SUM(AX49:AZ49)</f>
        <v>0</v>
      </c>
      <c r="BB49" s="186">
        <f>H49-AE49</f>
        <v>0</v>
      </c>
      <c r="BC49" s="186">
        <f t="shared" ref="BC49:BE50" si="69">I49-AF49</f>
        <v>0</v>
      </c>
      <c r="BD49" s="186">
        <f t="shared" si="69"/>
        <v>0</v>
      </c>
      <c r="BE49" s="186">
        <f t="shared" si="69"/>
        <v>0</v>
      </c>
      <c r="BF49" s="380">
        <f>SUM(BB49:BE49)</f>
        <v>0</v>
      </c>
      <c r="BG49" s="186">
        <f>M49-AJ49</f>
        <v>0</v>
      </c>
      <c r="BH49" s="186">
        <f t="shared" ref="BH49:BJ50" si="70">N49-AK49</f>
        <v>0</v>
      </c>
      <c r="BI49" s="186">
        <f t="shared" si="70"/>
        <v>0</v>
      </c>
      <c r="BJ49" s="186">
        <f t="shared" si="70"/>
        <v>0</v>
      </c>
      <c r="BK49" s="380">
        <f>SUM(BG49:BJ49)</f>
        <v>0</v>
      </c>
      <c r="BL49" s="381">
        <f>SUM(BA49,BF49,BK49)</f>
        <v>0</v>
      </c>
      <c r="BM49" s="327">
        <f>SUM(AX49,BB49)</f>
        <v>0</v>
      </c>
      <c r="BN49" s="385">
        <f>SUM(AY49,BC49,BG49)</f>
        <v>0</v>
      </c>
      <c r="BO49" s="385">
        <f>SUM(BH49)</f>
        <v>0</v>
      </c>
      <c r="BP49" s="385">
        <f>SUM(AZ49,BD49,BI49)</f>
        <v>0</v>
      </c>
      <c r="BQ49" s="385">
        <f>SUM(BE49,BJ49)</f>
        <v>0</v>
      </c>
      <c r="BR49" s="329">
        <f>SUM(BM49:BQ49)</f>
        <v>0</v>
      </c>
    </row>
    <row r="50" spans="2:70" ht="21" customHeight="1" x14ac:dyDescent="0.2">
      <c r="B50" s="478"/>
      <c r="C50" s="379" t="s">
        <v>295</v>
      </c>
      <c r="D50" s="214"/>
      <c r="E50" s="214"/>
      <c r="F50" s="214"/>
      <c r="G50" s="388">
        <f>SUM(D50:F50)</f>
        <v>0</v>
      </c>
      <c r="H50" s="214"/>
      <c r="I50" s="214"/>
      <c r="J50" s="214"/>
      <c r="K50" s="392"/>
      <c r="L50" s="388">
        <f>SUM(H50:K50)</f>
        <v>0</v>
      </c>
      <c r="M50" s="215"/>
      <c r="N50" s="392"/>
      <c r="O50" s="215"/>
      <c r="P50" s="215"/>
      <c r="Q50" s="388">
        <f>SUM(M50:P50)</f>
        <v>0</v>
      </c>
      <c r="R50" s="389">
        <f>SUM(G50,L50,Q50)</f>
        <v>0</v>
      </c>
      <c r="S50" s="327">
        <f>SUM(D50,H50)</f>
        <v>0</v>
      </c>
      <c r="T50" s="385">
        <f>SUM(E50,I50,M50)</f>
        <v>0</v>
      </c>
      <c r="U50" s="385">
        <f>SUM(N50)</f>
        <v>0</v>
      </c>
      <c r="V50" s="385">
        <f>SUM(F50,J50,O50)</f>
        <v>0</v>
      </c>
      <c r="W50" s="385">
        <f>SUM(K50,P50)</f>
        <v>0</v>
      </c>
      <c r="X50" s="329">
        <f>SUM(S50:W50)</f>
        <v>0</v>
      </c>
      <c r="Y50" s="478"/>
      <c r="Z50" s="305"/>
      <c r="AA50" s="214"/>
      <c r="AB50" s="214"/>
      <c r="AC50" s="214"/>
      <c r="AD50" s="312">
        <f>SUM(AA50:AC50)</f>
        <v>0</v>
      </c>
      <c r="AE50" s="214"/>
      <c r="AF50" s="214"/>
      <c r="AG50" s="214"/>
      <c r="AH50" s="307"/>
      <c r="AI50" s="312">
        <f>SUM(AE50:AH50)</f>
        <v>0</v>
      </c>
      <c r="AJ50" s="215"/>
      <c r="AK50" s="307"/>
      <c r="AL50" s="215"/>
      <c r="AM50" s="215"/>
      <c r="AN50" s="312">
        <f>SUM(AJ50:AM50)</f>
        <v>0</v>
      </c>
      <c r="AO50" s="189">
        <f>SUM(AD50,AI50,AN50)</f>
        <v>0</v>
      </c>
      <c r="AP50" s="327">
        <f>SUM(AA50,AE50)</f>
        <v>0</v>
      </c>
      <c r="AQ50" s="328">
        <f>SUM(AB50,AF50,AJ50)</f>
        <v>0</v>
      </c>
      <c r="AR50" s="328">
        <f>SUM(AK50)</f>
        <v>0</v>
      </c>
      <c r="AS50" s="328">
        <f>SUM(AC50,AG50,AL50)</f>
        <v>0</v>
      </c>
      <c r="AT50" s="328">
        <f>SUM(AH50,AM50)</f>
        <v>0</v>
      </c>
      <c r="AU50" s="329">
        <f>SUM(AP50:AT50)</f>
        <v>0</v>
      </c>
      <c r="AV50" s="478"/>
      <c r="AW50" s="346" t="s">
        <v>295</v>
      </c>
      <c r="AX50" s="186">
        <f>D50-AA50</f>
        <v>0</v>
      </c>
      <c r="AY50" s="186">
        <f t="shared" si="68"/>
        <v>0</v>
      </c>
      <c r="AZ50" s="186">
        <f t="shared" si="68"/>
        <v>0</v>
      </c>
      <c r="BA50" s="380">
        <f>SUM(AX50:AZ50)</f>
        <v>0</v>
      </c>
      <c r="BB50" s="186">
        <f>H50-AE50</f>
        <v>0</v>
      </c>
      <c r="BC50" s="186">
        <f t="shared" si="69"/>
        <v>0</v>
      </c>
      <c r="BD50" s="186">
        <f t="shared" si="69"/>
        <v>0</v>
      </c>
      <c r="BE50" s="186">
        <f t="shared" si="69"/>
        <v>0</v>
      </c>
      <c r="BF50" s="380">
        <f>SUM(BB50:BE50)</f>
        <v>0</v>
      </c>
      <c r="BG50" s="186">
        <f>M50-AJ50</f>
        <v>0</v>
      </c>
      <c r="BH50" s="186">
        <f t="shared" si="70"/>
        <v>0</v>
      </c>
      <c r="BI50" s="186">
        <f t="shared" si="70"/>
        <v>0</v>
      </c>
      <c r="BJ50" s="186">
        <f t="shared" si="70"/>
        <v>0</v>
      </c>
      <c r="BK50" s="380">
        <f>SUM(BG50:BJ50)</f>
        <v>0</v>
      </c>
      <c r="BL50" s="381">
        <f>SUM(BA50,BF50,BK50)</f>
        <v>0</v>
      </c>
      <c r="BM50" s="327">
        <f>SUM(AX50,BB50)</f>
        <v>0</v>
      </c>
      <c r="BN50" s="385">
        <f>SUM(AY50,BC50,BG50)</f>
        <v>0</v>
      </c>
      <c r="BO50" s="385">
        <f>SUM(BH50)</f>
        <v>0</v>
      </c>
      <c r="BP50" s="385">
        <f>SUM(AZ50,BD50,BI50)</f>
        <v>0</v>
      </c>
      <c r="BQ50" s="385">
        <f>SUM(BE50,BJ50)</f>
        <v>0</v>
      </c>
      <c r="BR50" s="329">
        <f>SUM(BM50:BQ50)</f>
        <v>0</v>
      </c>
    </row>
    <row r="51" spans="2:70" ht="21" customHeight="1" x14ac:dyDescent="0.2">
      <c r="B51" s="478"/>
      <c r="C51" s="410"/>
      <c r="D51" s="195">
        <f>SUM(D49:D50)</f>
        <v>0</v>
      </c>
      <c r="E51" s="195">
        <f t="shared" ref="E51:X51" si="71">SUM(E49:E50)</f>
        <v>0</v>
      </c>
      <c r="F51" s="195">
        <f t="shared" si="71"/>
        <v>0</v>
      </c>
      <c r="G51" s="195">
        <f t="shared" si="71"/>
        <v>0</v>
      </c>
      <c r="H51" s="195">
        <f t="shared" si="71"/>
        <v>0</v>
      </c>
      <c r="I51" s="195">
        <f t="shared" si="71"/>
        <v>0</v>
      </c>
      <c r="J51" s="195">
        <f t="shared" si="71"/>
        <v>0</v>
      </c>
      <c r="K51" s="195">
        <f t="shared" si="71"/>
        <v>0</v>
      </c>
      <c r="L51" s="195">
        <f t="shared" si="71"/>
        <v>0</v>
      </c>
      <c r="M51" s="195">
        <f t="shared" si="71"/>
        <v>0</v>
      </c>
      <c r="N51" s="195">
        <f t="shared" si="71"/>
        <v>0</v>
      </c>
      <c r="O51" s="195">
        <f t="shared" si="71"/>
        <v>0</v>
      </c>
      <c r="P51" s="195">
        <f t="shared" si="71"/>
        <v>0</v>
      </c>
      <c r="Q51" s="195">
        <f t="shared" si="71"/>
        <v>0</v>
      </c>
      <c r="R51" s="196">
        <f t="shared" si="71"/>
        <v>0</v>
      </c>
      <c r="S51" s="197">
        <f t="shared" si="71"/>
        <v>0</v>
      </c>
      <c r="T51" s="195">
        <f t="shared" si="71"/>
        <v>0</v>
      </c>
      <c r="U51" s="195">
        <f t="shared" si="71"/>
        <v>0</v>
      </c>
      <c r="V51" s="195">
        <f t="shared" si="71"/>
        <v>0</v>
      </c>
      <c r="W51" s="195">
        <f t="shared" si="71"/>
        <v>0</v>
      </c>
      <c r="X51" s="196">
        <f t="shared" si="71"/>
        <v>0</v>
      </c>
      <c r="Y51" s="478"/>
      <c r="Z51" s="305"/>
      <c r="AA51" s="195">
        <f>SUM(AA49:AA50)</f>
        <v>0</v>
      </c>
      <c r="AB51" s="195">
        <f t="shared" ref="AB51:AU51" si="72">SUM(AB49:AB50)</f>
        <v>0</v>
      </c>
      <c r="AC51" s="195">
        <f t="shared" si="72"/>
        <v>0</v>
      </c>
      <c r="AD51" s="195">
        <f t="shared" si="72"/>
        <v>0</v>
      </c>
      <c r="AE51" s="195">
        <f t="shared" si="72"/>
        <v>0</v>
      </c>
      <c r="AF51" s="195">
        <f t="shared" si="72"/>
        <v>0</v>
      </c>
      <c r="AG51" s="195">
        <f t="shared" si="72"/>
        <v>0</v>
      </c>
      <c r="AH51" s="195">
        <f t="shared" si="72"/>
        <v>0</v>
      </c>
      <c r="AI51" s="195">
        <f t="shared" si="72"/>
        <v>0</v>
      </c>
      <c r="AJ51" s="195">
        <f t="shared" si="72"/>
        <v>0</v>
      </c>
      <c r="AK51" s="195">
        <f t="shared" si="72"/>
        <v>0</v>
      </c>
      <c r="AL51" s="195">
        <f t="shared" si="72"/>
        <v>0</v>
      </c>
      <c r="AM51" s="195">
        <f t="shared" si="72"/>
        <v>0</v>
      </c>
      <c r="AN51" s="195">
        <f t="shared" si="72"/>
        <v>0</v>
      </c>
      <c r="AO51" s="196">
        <f t="shared" si="72"/>
        <v>0</v>
      </c>
      <c r="AP51" s="197">
        <f t="shared" si="72"/>
        <v>0</v>
      </c>
      <c r="AQ51" s="195">
        <f t="shared" si="72"/>
        <v>0</v>
      </c>
      <c r="AR51" s="195">
        <f t="shared" si="72"/>
        <v>0</v>
      </c>
      <c r="AS51" s="195">
        <f t="shared" si="72"/>
        <v>0</v>
      </c>
      <c r="AT51" s="195">
        <f t="shared" si="72"/>
        <v>0</v>
      </c>
      <c r="AU51" s="196">
        <f t="shared" si="72"/>
        <v>0</v>
      </c>
      <c r="AV51" s="478"/>
      <c r="AW51" s="348"/>
      <c r="AX51" s="194">
        <f>SUM(AX49:AX50)</f>
        <v>0</v>
      </c>
      <c r="AY51" s="194">
        <f t="shared" ref="AY51:BA51" si="73">SUM(AY49:AY50)</f>
        <v>0</v>
      </c>
      <c r="AZ51" s="194">
        <f t="shared" si="73"/>
        <v>0</v>
      </c>
      <c r="BA51" s="194">
        <f t="shared" si="73"/>
        <v>0</v>
      </c>
      <c r="BB51" s="194">
        <f>SUM(BB49:BB50)</f>
        <v>0</v>
      </c>
      <c r="BC51" s="194">
        <f t="shared" ref="BC51:BF51" si="74">SUM(BC49:BC50)</f>
        <v>0</v>
      </c>
      <c r="BD51" s="194">
        <f t="shared" si="74"/>
        <v>0</v>
      </c>
      <c r="BE51" s="194">
        <f t="shared" si="74"/>
        <v>0</v>
      </c>
      <c r="BF51" s="194">
        <f t="shared" si="74"/>
        <v>0</v>
      </c>
      <c r="BG51" s="194">
        <f>SUM(BG49:BG50)</f>
        <v>0</v>
      </c>
      <c r="BH51" s="194">
        <f t="shared" ref="BH51:BQ51" si="75">SUM(BH49:BH50)</f>
        <v>0</v>
      </c>
      <c r="BI51" s="194">
        <f t="shared" si="75"/>
        <v>0</v>
      </c>
      <c r="BJ51" s="194">
        <f t="shared" si="75"/>
        <v>0</v>
      </c>
      <c r="BK51" s="194">
        <f t="shared" si="75"/>
        <v>0</v>
      </c>
      <c r="BL51" s="349">
        <f t="shared" si="75"/>
        <v>0</v>
      </c>
      <c r="BM51" s="197">
        <f t="shared" si="75"/>
        <v>0</v>
      </c>
      <c r="BN51" s="197">
        <f t="shared" si="75"/>
        <v>0</v>
      </c>
      <c r="BO51" s="197">
        <f t="shared" si="75"/>
        <v>0</v>
      </c>
      <c r="BP51" s="197">
        <f t="shared" si="75"/>
        <v>0</v>
      </c>
      <c r="BQ51" s="197">
        <f t="shared" si="75"/>
        <v>0</v>
      </c>
      <c r="BR51" s="197">
        <f>SUM(BR49:BR50)</f>
        <v>0</v>
      </c>
    </row>
    <row r="52" spans="2:70" ht="21" customHeight="1" x14ac:dyDescent="0.2">
      <c r="B52" s="383">
        <v>1904004</v>
      </c>
      <c r="C52" s="379" t="s">
        <v>294</v>
      </c>
      <c r="D52" s="392"/>
      <c r="E52" s="392"/>
      <c r="F52" s="392"/>
      <c r="G52" s="388">
        <f>SUM(D52:F52)</f>
        <v>0</v>
      </c>
      <c r="H52" s="392"/>
      <c r="I52" s="392"/>
      <c r="J52" s="392"/>
      <c r="K52" s="392"/>
      <c r="L52" s="388">
        <f>SUM(H52:K52)</f>
        <v>0</v>
      </c>
      <c r="M52" s="392">
        <v>8032000000</v>
      </c>
      <c r="N52" s="392"/>
      <c r="O52" s="392"/>
      <c r="P52" s="392"/>
      <c r="Q52" s="388">
        <f>SUM(M52:P52)</f>
        <v>8032000000</v>
      </c>
      <c r="R52" s="389">
        <f>SUM(G52,L52,Q52)</f>
        <v>8032000000</v>
      </c>
      <c r="S52" s="327">
        <f>SUM(D52,H52)</f>
        <v>0</v>
      </c>
      <c r="T52" s="385">
        <f>SUM(E52,I52,M52)</f>
        <v>8032000000</v>
      </c>
      <c r="U52" s="385">
        <f>SUM(N52)</f>
        <v>0</v>
      </c>
      <c r="V52" s="385">
        <f>SUM(F52,J52,O52)</f>
        <v>0</v>
      </c>
      <c r="W52" s="385">
        <f>SUM(K52,P52)</f>
        <v>0</v>
      </c>
      <c r="X52" s="329">
        <f>SUM(S52:W52)</f>
        <v>8032000000</v>
      </c>
      <c r="Y52" s="309">
        <v>1904004</v>
      </c>
      <c r="Z52" s="305"/>
      <c r="AA52" s="307"/>
      <c r="AB52" s="307"/>
      <c r="AC52" s="307"/>
      <c r="AD52" s="312">
        <f>SUM(AA52:AC52)</f>
        <v>0</v>
      </c>
      <c r="AE52" s="307"/>
      <c r="AF52" s="307"/>
      <c r="AG52" s="307"/>
      <c r="AH52" s="307"/>
      <c r="AI52" s="312">
        <f>SUM(AE52:AH52)</f>
        <v>0</v>
      </c>
      <c r="AJ52" s="307">
        <v>2910000000</v>
      </c>
      <c r="AK52" s="307"/>
      <c r="AL52" s="307"/>
      <c r="AM52" s="307"/>
      <c r="AN52" s="312">
        <f>SUM(AJ52:AM52)</f>
        <v>2910000000</v>
      </c>
      <c r="AO52" s="189">
        <f>SUM(AD52,AI52,AN52)</f>
        <v>2910000000</v>
      </c>
      <c r="AP52" s="327">
        <f>SUM(AA52,AE52)</f>
        <v>0</v>
      </c>
      <c r="AQ52" s="328">
        <f>SUM(AB52,AF52,AJ52)</f>
        <v>2910000000</v>
      </c>
      <c r="AR52" s="328">
        <f>SUM(AK52)</f>
        <v>0</v>
      </c>
      <c r="AS52" s="328">
        <f>SUM(AC52,AG52,AL52)</f>
        <v>0</v>
      </c>
      <c r="AT52" s="328">
        <f>SUM(AH52,AM52)</f>
        <v>0</v>
      </c>
      <c r="AU52" s="329">
        <f>SUM(AP52:AT52)</f>
        <v>2910000000</v>
      </c>
      <c r="AV52" s="428">
        <v>1904004</v>
      </c>
      <c r="AW52" s="346" t="s">
        <v>294</v>
      </c>
      <c r="AX52" s="186">
        <f>D52-AA52</f>
        <v>0</v>
      </c>
      <c r="AY52" s="186">
        <f t="shared" ref="AY52:AZ53" si="76">E52-AB52</f>
        <v>0</v>
      </c>
      <c r="AZ52" s="186">
        <f t="shared" si="76"/>
        <v>0</v>
      </c>
      <c r="BA52" s="380">
        <f>SUM(AX52:AZ52)</f>
        <v>0</v>
      </c>
      <c r="BB52" s="186">
        <f>H52-AE52</f>
        <v>0</v>
      </c>
      <c r="BC52" s="186">
        <f t="shared" ref="BC52:BE53" si="77">I52-AF52</f>
        <v>0</v>
      </c>
      <c r="BD52" s="186">
        <f t="shared" si="77"/>
        <v>0</v>
      </c>
      <c r="BE52" s="186">
        <f t="shared" si="77"/>
        <v>0</v>
      </c>
      <c r="BF52" s="380">
        <f>SUM(BB52:BE52)</f>
        <v>0</v>
      </c>
      <c r="BG52" s="186">
        <f>M52-AJ52</f>
        <v>5122000000</v>
      </c>
      <c r="BH52" s="186">
        <f t="shared" ref="BH52:BJ53" si="78">N52-AK52</f>
        <v>0</v>
      </c>
      <c r="BI52" s="186">
        <f t="shared" si="78"/>
        <v>0</v>
      </c>
      <c r="BJ52" s="186">
        <f t="shared" si="78"/>
        <v>0</v>
      </c>
      <c r="BK52" s="380">
        <f>SUM(BG52:BJ52)</f>
        <v>5122000000</v>
      </c>
      <c r="BL52" s="381">
        <f>SUM(BA52,BF52,BK52)</f>
        <v>5122000000</v>
      </c>
      <c r="BM52" s="327">
        <f>SUM(AX52,BB52)</f>
        <v>0</v>
      </c>
      <c r="BN52" s="385">
        <f>SUM(AY52,BC52,BG52)</f>
        <v>5122000000</v>
      </c>
      <c r="BO52" s="385">
        <f>SUM(BH52)</f>
        <v>0</v>
      </c>
      <c r="BP52" s="385">
        <f>SUM(AZ52,BD52,BI52)</f>
        <v>0</v>
      </c>
      <c r="BQ52" s="385">
        <f>SUM(BE52,BJ52)</f>
        <v>0</v>
      </c>
      <c r="BR52" s="329">
        <f>SUM(BM52:BQ52)</f>
        <v>5122000000</v>
      </c>
    </row>
    <row r="53" spans="2:70" ht="21" customHeight="1" x14ac:dyDescent="0.2">
      <c r="B53" s="383">
        <v>1002115</v>
      </c>
      <c r="C53" s="379" t="s">
        <v>294</v>
      </c>
      <c r="D53" s="214"/>
      <c r="E53" s="214"/>
      <c r="F53" s="214"/>
      <c r="G53" s="388">
        <f>SUM(D53:F53)</f>
        <v>0</v>
      </c>
      <c r="H53" s="214"/>
      <c r="I53" s="214"/>
      <c r="J53" s="214"/>
      <c r="K53" s="392"/>
      <c r="L53" s="388">
        <f>SUM(H53:K53)</f>
        <v>0</v>
      </c>
      <c r="M53" s="215"/>
      <c r="N53" s="392"/>
      <c r="O53" s="215"/>
      <c r="P53" s="215"/>
      <c r="Q53" s="388">
        <f>SUM(M53:P53)</f>
        <v>0</v>
      </c>
      <c r="R53" s="389">
        <f>SUM(G53,L53,Q53)</f>
        <v>0</v>
      </c>
      <c r="S53" s="327">
        <f>SUM(D53,H53)</f>
        <v>0</v>
      </c>
      <c r="T53" s="385">
        <f>SUM(E53,I53,M53)</f>
        <v>0</v>
      </c>
      <c r="U53" s="385">
        <f>SUM(N53)</f>
        <v>0</v>
      </c>
      <c r="V53" s="385">
        <f>SUM(F53,J53,O53)</f>
        <v>0</v>
      </c>
      <c r="W53" s="385">
        <f>SUM(K53,P53)</f>
        <v>0</v>
      </c>
      <c r="X53" s="329">
        <f>SUM(S53:W53)</f>
        <v>0</v>
      </c>
      <c r="Y53" s="309">
        <v>1002115</v>
      </c>
      <c r="Z53" s="305"/>
      <c r="AA53" s="214"/>
      <c r="AB53" s="214"/>
      <c r="AC53" s="214"/>
      <c r="AD53" s="312">
        <f>SUM(AA53:AC53)</f>
        <v>0</v>
      </c>
      <c r="AE53" s="214"/>
      <c r="AF53" s="214"/>
      <c r="AG53" s="214"/>
      <c r="AH53" s="307"/>
      <c r="AI53" s="312">
        <f>SUM(AE53:AH53)</f>
        <v>0</v>
      </c>
      <c r="AJ53" s="215"/>
      <c r="AK53" s="307"/>
      <c r="AL53" s="215"/>
      <c r="AM53" s="215"/>
      <c r="AN53" s="312">
        <f>SUM(AJ53:AM53)</f>
        <v>0</v>
      </c>
      <c r="AO53" s="189">
        <f>SUM(AD53,AI53,AN53)</f>
        <v>0</v>
      </c>
      <c r="AP53" s="327">
        <f>SUM(AA53,AE53)</f>
        <v>0</v>
      </c>
      <c r="AQ53" s="328">
        <f>SUM(AB53,AF53,AJ53)</f>
        <v>0</v>
      </c>
      <c r="AR53" s="328">
        <f>SUM(AK53)</f>
        <v>0</v>
      </c>
      <c r="AS53" s="328">
        <f>SUM(AC53,AG53,AL53)</f>
        <v>0</v>
      </c>
      <c r="AT53" s="328">
        <f>SUM(AH53,AM53)</f>
        <v>0</v>
      </c>
      <c r="AU53" s="329">
        <f>SUM(AP53:AT53)</f>
        <v>0</v>
      </c>
      <c r="AV53" s="428">
        <v>1002115</v>
      </c>
      <c r="AW53" s="346" t="s">
        <v>294</v>
      </c>
      <c r="AX53" s="186">
        <f>D53-AA53</f>
        <v>0</v>
      </c>
      <c r="AY53" s="186">
        <f t="shared" si="76"/>
        <v>0</v>
      </c>
      <c r="AZ53" s="186">
        <f t="shared" si="76"/>
        <v>0</v>
      </c>
      <c r="BA53" s="380">
        <f>SUM(AX53:AZ53)</f>
        <v>0</v>
      </c>
      <c r="BB53" s="186">
        <f>H53-AE53</f>
        <v>0</v>
      </c>
      <c r="BC53" s="186">
        <f t="shared" si="77"/>
        <v>0</v>
      </c>
      <c r="BD53" s="186">
        <f t="shared" si="77"/>
        <v>0</v>
      </c>
      <c r="BE53" s="186">
        <f t="shared" si="77"/>
        <v>0</v>
      </c>
      <c r="BF53" s="380">
        <f>SUM(BB53:BE53)</f>
        <v>0</v>
      </c>
      <c r="BG53" s="186">
        <f>M53-AJ53</f>
        <v>0</v>
      </c>
      <c r="BH53" s="186">
        <f t="shared" si="78"/>
        <v>0</v>
      </c>
      <c r="BI53" s="186">
        <f t="shared" si="78"/>
        <v>0</v>
      </c>
      <c r="BJ53" s="186">
        <f t="shared" si="78"/>
        <v>0</v>
      </c>
      <c r="BK53" s="380">
        <f>SUM(BG53:BJ53)</f>
        <v>0</v>
      </c>
      <c r="BL53" s="381">
        <f>SUM(BA53,BF53,BK53)</f>
        <v>0</v>
      </c>
      <c r="BM53" s="327">
        <f>SUM(AX53,BB53)</f>
        <v>0</v>
      </c>
      <c r="BN53" s="385">
        <f>SUM(AY53,BC53,BG53)</f>
        <v>0</v>
      </c>
      <c r="BO53" s="385">
        <f>SUM(BH53)</f>
        <v>0</v>
      </c>
      <c r="BP53" s="385">
        <f>SUM(AZ53,BD53,BI53)</f>
        <v>0</v>
      </c>
      <c r="BQ53" s="385">
        <f>SUM(BE53,BJ53)</f>
        <v>0</v>
      </c>
      <c r="BR53" s="329">
        <f>SUM(BM53:BQ53)</f>
        <v>0</v>
      </c>
    </row>
    <row r="54" spans="2:70" ht="21" customHeight="1" x14ac:dyDescent="0.2">
      <c r="B54" s="486" t="s">
        <v>278</v>
      </c>
      <c r="C54" s="489"/>
      <c r="D54" s="388">
        <f t="shared" ref="D54:X54" si="79">SUM(D51:D53)</f>
        <v>0</v>
      </c>
      <c r="E54" s="388">
        <f t="shared" si="79"/>
        <v>0</v>
      </c>
      <c r="F54" s="388">
        <f t="shared" si="79"/>
        <v>0</v>
      </c>
      <c r="G54" s="388">
        <f t="shared" si="79"/>
        <v>0</v>
      </c>
      <c r="H54" s="388">
        <f t="shared" si="79"/>
        <v>0</v>
      </c>
      <c r="I54" s="388">
        <f t="shared" si="79"/>
        <v>0</v>
      </c>
      <c r="J54" s="388">
        <f t="shared" si="79"/>
        <v>0</v>
      </c>
      <c r="K54" s="388">
        <f t="shared" si="79"/>
        <v>0</v>
      </c>
      <c r="L54" s="388">
        <f t="shared" si="79"/>
        <v>0</v>
      </c>
      <c r="M54" s="388">
        <f t="shared" si="79"/>
        <v>8032000000</v>
      </c>
      <c r="N54" s="388">
        <f t="shared" si="79"/>
        <v>0</v>
      </c>
      <c r="O54" s="388">
        <f t="shared" si="79"/>
        <v>0</v>
      </c>
      <c r="P54" s="388">
        <f t="shared" si="79"/>
        <v>0</v>
      </c>
      <c r="Q54" s="388">
        <f t="shared" si="79"/>
        <v>8032000000</v>
      </c>
      <c r="R54" s="389">
        <f t="shared" si="79"/>
        <v>8032000000</v>
      </c>
      <c r="S54" s="198">
        <f t="shared" si="79"/>
        <v>0</v>
      </c>
      <c r="T54" s="388">
        <f t="shared" si="79"/>
        <v>8032000000</v>
      </c>
      <c r="U54" s="388">
        <f t="shared" si="79"/>
        <v>0</v>
      </c>
      <c r="V54" s="388">
        <f t="shared" si="79"/>
        <v>0</v>
      </c>
      <c r="W54" s="388">
        <f t="shared" si="79"/>
        <v>0</v>
      </c>
      <c r="X54" s="389">
        <f t="shared" si="79"/>
        <v>8032000000</v>
      </c>
      <c r="Y54" s="486" t="s">
        <v>278</v>
      </c>
      <c r="Z54" s="245"/>
      <c r="AA54" s="312">
        <f t="shared" ref="AA54:AU54" si="80">SUM(AA51:AA53)</f>
        <v>0</v>
      </c>
      <c r="AB54" s="312">
        <f t="shared" si="80"/>
        <v>0</v>
      </c>
      <c r="AC54" s="312">
        <f t="shared" si="80"/>
        <v>0</v>
      </c>
      <c r="AD54" s="312">
        <f t="shared" si="80"/>
        <v>0</v>
      </c>
      <c r="AE54" s="312">
        <f t="shared" si="80"/>
        <v>0</v>
      </c>
      <c r="AF54" s="312">
        <f t="shared" si="80"/>
        <v>0</v>
      </c>
      <c r="AG54" s="312">
        <f t="shared" si="80"/>
        <v>0</v>
      </c>
      <c r="AH54" s="312">
        <f t="shared" si="80"/>
        <v>0</v>
      </c>
      <c r="AI54" s="312">
        <f t="shared" si="80"/>
        <v>0</v>
      </c>
      <c r="AJ54" s="312">
        <f t="shared" si="80"/>
        <v>2910000000</v>
      </c>
      <c r="AK54" s="312">
        <f t="shared" si="80"/>
        <v>0</v>
      </c>
      <c r="AL54" s="312">
        <f t="shared" si="80"/>
        <v>0</v>
      </c>
      <c r="AM54" s="312">
        <f t="shared" si="80"/>
        <v>0</v>
      </c>
      <c r="AN54" s="312">
        <f t="shared" si="80"/>
        <v>2910000000</v>
      </c>
      <c r="AO54" s="189">
        <f t="shared" si="80"/>
        <v>2910000000</v>
      </c>
      <c r="AP54" s="198">
        <f t="shared" si="80"/>
        <v>0</v>
      </c>
      <c r="AQ54" s="312">
        <f t="shared" si="80"/>
        <v>2910000000</v>
      </c>
      <c r="AR54" s="312">
        <f t="shared" si="80"/>
        <v>0</v>
      </c>
      <c r="AS54" s="312">
        <f t="shared" si="80"/>
        <v>0</v>
      </c>
      <c r="AT54" s="312">
        <f t="shared" si="80"/>
        <v>0</v>
      </c>
      <c r="AU54" s="189">
        <f t="shared" si="80"/>
        <v>2910000000</v>
      </c>
      <c r="AV54" s="486" t="s">
        <v>278</v>
      </c>
      <c r="AW54" s="493"/>
      <c r="AX54" s="380">
        <f>SUM(AX52:AX53,AX51)</f>
        <v>0</v>
      </c>
      <c r="AY54" s="380">
        <f t="shared" ref="AY54:BA54" si="81">SUM(AY52:AY53,AY51)</f>
        <v>0</v>
      </c>
      <c r="AZ54" s="380">
        <f t="shared" si="81"/>
        <v>0</v>
      </c>
      <c r="BA54" s="380">
        <f t="shared" si="81"/>
        <v>0</v>
      </c>
      <c r="BB54" s="380">
        <f t="shared" ref="BB54:BL54" si="82">SUM(BB51:BB53)</f>
        <v>0</v>
      </c>
      <c r="BC54" s="380">
        <f t="shared" si="82"/>
        <v>0</v>
      </c>
      <c r="BD54" s="380">
        <f t="shared" si="82"/>
        <v>0</v>
      </c>
      <c r="BE54" s="380">
        <f t="shared" si="82"/>
        <v>0</v>
      </c>
      <c r="BF54" s="380">
        <f t="shared" si="82"/>
        <v>0</v>
      </c>
      <c r="BG54" s="380">
        <f t="shared" si="82"/>
        <v>5122000000</v>
      </c>
      <c r="BH54" s="380">
        <f t="shared" si="82"/>
        <v>0</v>
      </c>
      <c r="BI54" s="380">
        <f t="shared" si="82"/>
        <v>0</v>
      </c>
      <c r="BJ54" s="380">
        <f t="shared" si="82"/>
        <v>0</v>
      </c>
      <c r="BK54" s="380">
        <f t="shared" si="82"/>
        <v>5122000000</v>
      </c>
      <c r="BL54" s="381">
        <f t="shared" si="82"/>
        <v>5122000000</v>
      </c>
      <c r="BM54" s="536">
        <f t="shared" ref="BM54:BR54" si="83">SUM(BM51:BM53)</f>
        <v>0</v>
      </c>
      <c r="BN54" s="496">
        <f t="shared" si="83"/>
        <v>5122000000</v>
      </c>
      <c r="BO54" s="496">
        <f t="shared" si="83"/>
        <v>0</v>
      </c>
      <c r="BP54" s="496">
        <f t="shared" si="83"/>
        <v>0</v>
      </c>
      <c r="BQ54" s="496">
        <f t="shared" si="83"/>
        <v>0</v>
      </c>
      <c r="BR54" s="498">
        <f t="shared" si="83"/>
        <v>5122000000</v>
      </c>
    </row>
    <row r="55" spans="2:70" ht="21" customHeight="1" thickBot="1" x14ac:dyDescent="0.25">
      <c r="B55" s="487"/>
      <c r="C55" s="490"/>
      <c r="D55" s="488">
        <f>SUM(G54)</f>
        <v>0</v>
      </c>
      <c r="E55" s="488"/>
      <c r="F55" s="488"/>
      <c r="G55" s="488"/>
      <c r="H55" s="488">
        <f>SUM(L54,Q54)</f>
        <v>8032000000</v>
      </c>
      <c r="I55" s="488"/>
      <c r="J55" s="488"/>
      <c r="K55" s="488"/>
      <c r="L55" s="488"/>
      <c r="M55" s="488"/>
      <c r="N55" s="488"/>
      <c r="O55" s="488"/>
      <c r="P55" s="488"/>
      <c r="Q55" s="488"/>
      <c r="R55" s="199">
        <f>SUM(D55:Q55)</f>
        <v>8032000000</v>
      </c>
      <c r="S55" s="200"/>
      <c r="T55" s="201"/>
      <c r="U55" s="201"/>
      <c r="V55" s="201"/>
      <c r="W55" s="201">
        <f>SUM(T54,U54,W54)</f>
        <v>8032000000</v>
      </c>
      <c r="X55" s="202"/>
      <c r="Y55" s="487"/>
      <c r="Z55" s="246"/>
      <c r="AA55" s="488">
        <f>SUM(AD54)</f>
        <v>0</v>
      </c>
      <c r="AB55" s="488"/>
      <c r="AC55" s="488"/>
      <c r="AD55" s="488"/>
      <c r="AE55" s="488">
        <f>SUM(AI54,AN54)</f>
        <v>2910000000</v>
      </c>
      <c r="AF55" s="488"/>
      <c r="AG55" s="488"/>
      <c r="AH55" s="488"/>
      <c r="AI55" s="488"/>
      <c r="AJ55" s="488"/>
      <c r="AK55" s="488"/>
      <c r="AL55" s="488"/>
      <c r="AM55" s="488"/>
      <c r="AN55" s="488"/>
      <c r="AO55" s="199">
        <f>SUM(AA55:AN55)</f>
        <v>2910000000</v>
      </c>
      <c r="AP55" s="216"/>
      <c r="AQ55" s="310"/>
      <c r="AR55" s="310"/>
      <c r="AS55" s="310"/>
      <c r="AT55" s="310"/>
      <c r="AU55" s="199"/>
      <c r="AV55" s="487"/>
      <c r="AW55" s="494"/>
      <c r="AX55" s="492">
        <f>SUM(BA54)</f>
        <v>0</v>
      </c>
      <c r="AY55" s="492"/>
      <c r="AZ55" s="492"/>
      <c r="BA55" s="492"/>
      <c r="BB55" s="492">
        <f>SUM(BF54,BK54)</f>
        <v>5122000000</v>
      </c>
      <c r="BC55" s="492"/>
      <c r="BD55" s="492"/>
      <c r="BE55" s="492"/>
      <c r="BF55" s="492"/>
      <c r="BG55" s="492"/>
      <c r="BH55" s="492"/>
      <c r="BI55" s="492"/>
      <c r="BJ55" s="492"/>
      <c r="BK55" s="492"/>
      <c r="BL55" s="350">
        <f>SUM(AX55:BK55)</f>
        <v>5122000000</v>
      </c>
      <c r="BM55" s="537"/>
      <c r="BN55" s="497"/>
      <c r="BO55" s="497"/>
      <c r="BP55" s="497"/>
      <c r="BQ55" s="497"/>
      <c r="BR55" s="499"/>
    </row>
    <row r="56" spans="2:70" ht="21" customHeight="1" thickBot="1" x14ac:dyDescent="0.25">
      <c r="B56" s="395"/>
      <c r="C56" s="395"/>
      <c r="S56" s="341"/>
      <c r="T56" s="341"/>
      <c r="U56" s="341"/>
      <c r="V56" s="341"/>
      <c r="W56" s="341"/>
      <c r="X56" s="341"/>
      <c r="Y56" s="339"/>
      <c r="Z56" s="339"/>
      <c r="AP56" s="341"/>
      <c r="AQ56" s="341"/>
      <c r="AR56" s="341"/>
      <c r="AS56" s="341"/>
      <c r="AT56" s="341"/>
      <c r="AU56" s="341"/>
      <c r="AV56" s="418"/>
      <c r="AW56" s="356"/>
      <c r="BM56" s="341"/>
      <c r="BN56" s="341"/>
      <c r="BO56" s="341"/>
      <c r="BP56" s="341"/>
      <c r="BQ56" s="341"/>
      <c r="BR56" s="341"/>
    </row>
    <row r="57" spans="2:70" ht="18" customHeight="1" x14ac:dyDescent="0.2">
      <c r="B57" s="475" t="s">
        <v>69</v>
      </c>
      <c r="C57" s="343"/>
      <c r="D57" s="471" t="s">
        <v>273</v>
      </c>
      <c r="E57" s="462"/>
      <c r="F57" s="462"/>
      <c r="G57" s="462"/>
      <c r="H57" s="461" t="s">
        <v>274</v>
      </c>
      <c r="I57" s="462"/>
      <c r="J57" s="462"/>
      <c r="K57" s="462"/>
      <c r="L57" s="462"/>
      <c r="M57" s="462"/>
      <c r="N57" s="462"/>
      <c r="O57" s="462"/>
      <c r="P57" s="462"/>
      <c r="Q57" s="463"/>
      <c r="R57" s="464" t="s">
        <v>4</v>
      </c>
      <c r="S57" s="467"/>
      <c r="T57" s="467"/>
      <c r="U57" s="467"/>
      <c r="V57" s="467"/>
      <c r="W57" s="467"/>
      <c r="X57" s="468"/>
      <c r="Y57" s="475" t="s">
        <v>69</v>
      </c>
      <c r="Z57" s="343"/>
      <c r="AA57" s="471" t="s">
        <v>273</v>
      </c>
      <c r="AB57" s="462"/>
      <c r="AC57" s="462"/>
      <c r="AD57" s="462"/>
      <c r="AE57" s="461" t="s">
        <v>274</v>
      </c>
      <c r="AF57" s="462"/>
      <c r="AG57" s="462"/>
      <c r="AH57" s="462"/>
      <c r="AI57" s="462"/>
      <c r="AJ57" s="462"/>
      <c r="AK57" s="462"/>
      <c r="AL57" s="462"/>
      <c r="AM57" s="462"/>
      <c r="AN57" s="463"/>
      <c r="AO57" s="464" t="s">
        <v>4</v>
      </c>
      <c r="AP57" s="467"/>
      <c r="AQ57" s="467"/>
      <c r="AR57" s="467"/>
      <c r="AS57" s="467"/>
      <c r="AT57" s="467"/>
      <c r="AU57" s="468"/>
      <c r="AV57" s="475" t="s">
        <v>69</v>
      </c>
      <c r="AW57" s="343"/>
      <c r="AX57" s="471" t="s">
        <v>273</v>
      </c>
      <c r="AY57" s="462"/>
      <c r="AZ57" s="462"/>
      <c r="BA57" s="462"/>
      <c r="BB57" s="461" t="s">
        <v>274</v>
      </c>
      <c r="BC57" s="462"/>
      <c r="BD57" s="462"/>
      <c r="BE57" s="462"/>
      <c r="BF57" s="462"/>
      <c r="BG57" s="462"/>
      <c r="BH57" s="462"/>
      <c r="BI57" s="462"/>
      <c r="BJ57" s="462"/>
      <c r="BK57" s="463"/>
      <c r="BL57" s="464" t="s">
        <v>4</v>
      </c>
      <c r="BM57" s="467"/>
      <c r="BN57" s="467"/>
      <c r="BO57" s="467"/>
      <c r="BP57" s="467"/>
      <c r="BQ57" s="467"/>
      <c r="BR57" s="468"/>
    </row>
    <row r="58" spans="2:70" ht="18" customHeight="1" thickBot="1" x14ac:dyDescent="0.25">
      <c r="B58" s="476"/>
      <c r="C58" s="244"/>
      <c r="D58" s="472" t="s">
        <v>275</v>
      </c>
      <c r="E58" s="472"/>
      <c r="F58" s="473"/>
      <c r="G58" s="473"/>
      <c r="H58" s="474" t="s">
        <v>276</v>
      </c>
      <c r="I58" s="472"/>
      <c r="J58" s="472"/>
      <c r="K58" s="472"/>
      <c r="L58" s="472"/>
      <c r="M58" s="472" t="s">
        <v>277</v>
      </c>
      <c r="N58" s="472"/>
      <c r="O58" s="472"/>
      <c r="P58" s="472"/>
      <c r="Q58" s="472"/>
      <c r="R58" s="465"/>
      <c r="S58" s="469"/>
      <c r="T58" s="469"/>
      <c r="U58" s="469"/>
      <c r="V58" s="469"/>
      <c r="W58" s="469"/>
      <c r="X58" s="470"/>
      <c r="Y58" s="476"/>
      <c r="Z58" s="415"/>
      <c r="AA58" s="472" t="s">
        <v>275</v>
      </c>
      <c r="AB58" s="472"/>
      <c r="AC58" s="473"/>
      <c r="AD58" s="473"/>
      <c r="AE58" s="474" t="s">
        <v>276</v>
      </c>
      <c r="AF58" s="472"/>
      <c r="AG58" s="472"/>
      <c r="AH58" s="472"/>
      <c r="AI58" s="472"/>
      <c r="AJ58" s="472" t="s">
        <v>277</v>
      </c>
      <c r="AK58" s="472"/>
      <c r="AL58" s="472"/>
      <c r="AM58" s="472"/>
      <c r="AN58" s="472"/>
      <c r="AO58" s="465"/>
      <c r="AP58" s="469"/>
      <c r="AQ58" s="469"/>
      <c r="AR58" s="469"/>
      <c r="AS58" s="469"/>
      <c r="AT58" s="469"/>
      <c r="AU58" s="470"/>
      <c r="AV58" s="476"/>
      <c r="AW58" s="415"/>
      <c r="AX58" s="472" t="s">
        <v>275</v>
      </c>
      <c r="AY58" s="472"/>
      <c r="AZ58" s="473"/>
      <c r="BA58" s="473"/>
      <c r="BB58" s="474" t="s">
        <v>276</v>
      </c>
      <c r="BC58" s="472"/>
      <c r="BD58" s="472"/>
      <c r="BE58" s="472"/>
      <c r="BF58" s="472"/>
      <c r="BG58" s="472" t="s">
        <v>277</v>
      </c>
      <c r="BH58" s="472"/>
      <c r="BI58" s="472"/>
      <c r="BJ58" s="472"/>
      <c r="BK58" s="472"/>
      <c r="BL58" s="465"/>
      <c r="BM58" s="469"/>
      <c r="BN58" s="469"/>
      <c r="BO58" s="469"/>
      <c r="BP58" s="469"/>
      <c r="BQ58" s="469"/>
      <c r="BR58" s="470"/>
    </row>
    <row r="59" spans="2:70" ht="18" customHeight="1" x14ac:dyDescent="0.2">
      <c r="B59" s="477"/>
      <c r="C59" s="244"/>
      <c r="D59" s="419" t="s">
        <v>9</v>
      </c>
      <c r="E59" s="420" t="s">
        <v>10</v>
      </c>
      <c r="F59" s="419" t="s">
        <v>12</v>
      </c>
      <c r="G59" s="429" t="s">
        <v>4</v>
      </c>
      <c r="H59" s="377" t="s">
        <v>9</v>
      </c>
      <c r="I59" s="420" t="s">
        <v>10</v>
      </c>
      <c r="J59" s="419" t="s">
        <v>12</v>
      </c>
      <c r="K59" s="419" t="s">
        <v>180</v>
      </c>
      <c r="L59" s="427" t="s">
        <v>4</v>
      </c>
      <c r="M59" s="420" t="s">
        <v>10</v>
      </c>
      <c r="N59" s="419" t="s">
        <v>11</v>
      </c>
      <c r="O59" s="419" t="s">
        <v>12</v>
      </c>
      <c r="P59" s="419" t="s">
        <v>180</v>
      </c>
      <c r="Q59" s="427" t="s">
        <v>4</v>
      </c>
      <c r="R59" s="466"/>
      <c r="S59" s="324" t="s">
        <v>9</v>
      </c>
      <c r="T59" s="325" t="s">
        <v>10</v>
      </c>
      <c r="U59" s="325" t="s">
        <v>11</v>
      </c>
      <c r="V59" s="325" t="s">
        <v>12</v>
      </c>
      <c r="W59" s="325" t="s">
        <v>180</v>
      </c>
      <c r="X59" s="326" t="s">
        <v>4</v>
      </c>
      <c r="Y59" s="477"/>
      <c r="Z59" s="416"/>
      <c r="AA59" s="419" t="s">
        <v>9</v>
      </c>
      <c r="AB59" s="420" t="s">
        <v>10</v>
      </c>
      <c r="AC59" s="419" t="s">
        <v>12</v>
      </c>
      <c r="AD59" s="429" t="s">
        <v>4</v>
      </c>
      <c r="AE59" s="377" t="s">
        <v>9</v>
      </c>
      <c r="AF59" s="420" t="s">
        <v>10</v>
      </c>
      <c r="AG59" s="419" t="s">
        <v>12</v>
      </c>
      <c r="AH59" s="419" t="s">
        <v>180</v>
      </c>
      <c r="AI59" s="427" t="s">
        <v>4</v>
      </c>
      <c r="AJ59" s="420" t="s">
        <v>10</v>
      </c>
      <c r="AK59" s="419" t="s">
        <v>11</v>
      </c>
      <c r="AL59" s="419" t="s">
        <v>12</v>
      </c>
      <c r="AM59" s="419" t="s">
        <v>180</v>
      </c>
      <c r="AN59" s="427" t="s">
        <v>4</v>
      </c>
      <c r="AO59" s="466"/>
      <c r="AP59" s="324" t="s">
        <v>9</v>
      </c>
      <c r="AQ59" s="325" t="s">
        <v>10</v>
      </c>
      <c r="AR59" s="325" t="s">
        <v>11</v>
      </c>
      <c r="AS59" s="325" t="s">
        <v>12</v>
      </c>
      <c r="AT59" s="325" t="s">
        <v>180</v>
      </c>
      <c r="AU59" s="326" t="s">
        <v>4</v>
      </c>
      <c r="AV59" s="477"/>
      <c r="AW59" s="416"/>
      <c r="AX59" s="419" t="s">
        <v>9</v>
      </c>
      <c r="AY59" s="420" t="s">
        <v>10</v>
      </c>
      <c r="AZ59" s="419" t="s">
        <v>12</v>
      </c>
      <c r="BA59" s="429" t="s">
        <v>4</v>
      </c>
      <c r="BB59" s="377" t="s">
        <v>9</v>
      </c>
      <c r="BC59" s="420" t="s">
        <v>10</v>
      </c>
      <c r="BD59" s="419" t="s">
        <v>12</v>
      </c>
      <c r="BE59" s="419" t="s">
        <v>180</v>
      </c>
      <c r="BF59" s="427" t="s">
        <v>4</v>
      </c>
      <c r="BG59" s="420" t="s">
        <v>10</v>
      </c>
      <c r="BH59" s="419" t="s">
        <v>11</v>
      </c>
      <c r="BI59" s="419" t="s">
        <v>12</v>
      </c>
      <c r="BJ59" s="419" t="s">
        <v>180</v>
      </c>
      <c r="BK59" s="427" t="s">
        <v>4</v>
      </c>
      <c r="BL59" s="466"/>
      <c r="BM59" s="324" t="s">
        <v>9</v>
      </c>
      <c r="BN59" s="325" t="s">
        <v>10</v>
      </c>
      <c r="BO59" s="325" t="s">
        <v>11</v>
      </c>
      <c r="BP59" s="325" t="s">
        <v>12</v>
      </c>
      <c r="BQ59" s="325" t="s">
        <v>180</v>
      </c>
      <c r="BR59" s="326" t="s">
        <v>4</v>
      </c>
    </row>
    <row r="60" spans="2:70" ht="18" customHeight="1" x14ac:dyDescent="0.2">
      <c r="B60" s="478">
        <v>1903001</v>
      </c>
      <c r="C60" s="414" t="s">
        <v>294</v>
      </c>
      <c r="D60" s="186">
        <f t="shared" ref="D60:F61" si="84">SUM(D5,D16,D27,D38,D49)</f>
        <v>388334543275</v>
      </c>
      <c r="E60" s="186">
        <f t="shared" si="84"/>
        <v>156462671661</v>
      </c>
      <c r="F60" s="186">
        <f t="shared" si="84"/>
        <v>73351983992</v>
      </c>
      <c r="G60" s="427">
        <f>SUM(D60:F60)</f>
        <v>618149198928</v>
      </c>
      <c r="H60" s="186">
        <f t="shared" ref="H60:K61" si="85">SUM(H5,H16,H27,H38,H49)</f>
        <v>59146453138</v>
      </c>
      <c r="I60" s="186">
        <f t="shared" si="85"/>
        <v>20613226806</v>
      </c>
      <c r="J60" s="186">
        <f t="shared" si="85"/>
        <v>213115015671</v>
      </c>
      <c r="K60" s="186">
        <f t="shared" si="85"/>
        <v>16433208225</v>
      </c>
      <c r="L60" s="427">
        <f>SUM(H60:K60)</f>
        <v>309307903840</v>
      </c>
      <c r="M60" s="186">
        <f t="shared" ref="M60:P61" si="86">SUM(M5,M16,M27,M38,M49)</f>
        <v>51241000000</v>
      </c>
      <c r="N60" s="186">
        <f t="shared" si="86"/>
        <v>2200000000</v>
      </c>
      <c r="O60" s="186">
        <f t="shared" si="86"/>
        <v>2600000000</v>
      </c>
      <c r="P60" s="186">
        <f t="shared" si="86"/>
        <v>14278642976</v>
      </c>
      <c r="Q60" s="427">
        <f>SUM(M60:P60)</f>
        <v>70319642976</v>
      </c>
      <c r="R60" s="389">
        <f>SUM(G60,L60,Q60)</f>
        <v>997776745744</v>
      </c>
      <c r="S60" s="327">
        <f>SUM(S5,S16,S27,S38,S49)</f>
        <v>447480996413</v>
      </c>
      <c r="T60" s="327">
        <f t="shared" ref="T60:W61" si="87">SUM(T5,T16,T27,T38,T49)</f>
        <v>228316898467</v>
      </c>
      <c r="U60" s="327">
        <f t="shared" si="87"/>
        <v>2200000000</v>
      </c>
      <c r="V60" s="327">
        <f t="shared" si="87"/>
        <v>289066999663</v>
      </c>
      <c r="W60" s="327">
        <f t="shared" si="87"/>
        <v>30711851201</v>
      </c>
      <c r="X60" s="329">
        <f>SUM(S60:W60)</f>
        <v>997776745744</v>
      </c>
      <c r="Y60" s="478">
        <v>1903001</v>
      </c>
      <c r="Z60" s="417"/>
      <c r="AA60" s="186">
        <f t="shared" ref="AA60:AC61" si="88">SUM(AA5,AA16,AA27,AA38,AA49)</f>
        <v>482729000000</v>
      </c>
      <c r="AB60" s="186">
        <f t="shared" si="88"/>
        <v>170000000000</v>
      </c>
      <c r="AC60" s="186">
        <f t="shared" si="88"/>
        <v>100000000000</v>
      </c>
      <c r="AD60" s="427">
        <f>SUM(AA60:AC60)</f>
        <v>752729000000</v>
      </c>
      <c r="AE60" s="186">
        <f t="shared" ref="AE60:AH61" si="89">SUM(AE5,AE16,AE27,AE38,AE49)</f>
        <v>48090000000</v>
      </c>
      <c r="AF60" s="186">
        <f t="shared" si="89"/>
        <v>2000000000</v>
      </c>
      <c r="AG60" s="186">
        <f t="shared" si="89"/>
        <v>183409000000</v>
      </c>
      <c r="AH60" s="186">
        <f t="shared" si="89"/>
        <v>13588000000</v>
      </c>
      <c r="AI60" s="427">
        <f>SUM(AE60:AH60)</f>
        <v>247087000000</v>
      </c>
      <c r="AJ60" s="186">
        <f t="shared" ref="AJ60:AM61" si="90">SUM(AJ5,AJ16,AJ27,AJ38,AJ49)</f>
        <v>45306000000</v>
      </c>
      <c r="AK60" s="186">
        <f t="shared" si="90"/>
        <v>2200000000</v>
      </c>
      <c r="AL60" s="186">
        <f t="shared" si="90"/>
        <v>2600000000</v>
      </c>
      <c r="AM60" s="186">
        <f t="shared" si="90"/>
        <v>18000000000</v>
      </c>
      <c r="AN60" s="427">
        <f>SUM(AJ60:AM60)</f>
        <v>68106000000</v>
      </c>
      <c r="AO60" s="389">
        <f>SUM(AD60,AI60,AN60)</f>
        <v>1067922000000</v>
      </c>
      <c r="AP60" s="327">
        <f>SUM(AP5,AP16,AP27,AP38,AP49)</f>
        <v>530819000000</v>
      </c>
      <c r="AQ60" s="327">
        <f t="shared" ref="AQ60:AT61" si="91">SUM(AQ5,AQ16,AQ27,AQ38,AQ49)</f>
        <v>217306000000</v>
      </c>
      <c r="AR60" s="327">
        <f t="shared" si="91"/>
        <v>2200000000</v>
      </c>
      <c r="AS60" s="327">
        <f t="shared" si="91"/>
        <v>286009000000</v>
      </c>
      <c r="AT60" s="327">
        <f t="shared" si="91"/>
        <v>31588000000</v>
      </c>
      <c r="AU60" s="329">
        <f>SUM(AP60:AT60)</f>
        <v>1067922000000</v>
      </c>
      <c r="AV60" s="478">
        <v>1903001</v>
      </c>
      <c r="AW60" s="417"/>
      <c r="AX60" s="186">
        <f t="shared" ref="AX60:AZ61" si="92">SUM(AX5,AX16,AX27,AX38,AX49)</f>
        <v>-94394456725</v>
      </c>
      <c r="AY60" s="186">
        <f t="shared" si="92"/>
        <v>-13537328339</v>
      </c>
      <c r="AZ60" s="186">
        <f t="shared" si="92"/>
        <v>-26648016008</v>
      </c>
      <c r="BA60" s="427">
        <f>SUM(AX60:AZ60)</f>
        <v>-134579801072</v>
      </c>
      <c r="BB60" s="186">
        <f t="shared" ref="BB60:BE61" si="93">SUM(BB5,BB16,BB27,BB38,BB49)</f>
        <v>11056453138</v>
      </c>
      <c r="BC60" s="186">
        <f t="shared" si="93"/>
        <v>18613226806</v>
      </c>
      <c r="BD60" s="186">
        <f t="shared" si="93"/>
        <v>29706015671</v>
      </c>
      <c r="BE60" s="186">
        <f t="shared" si="93"/>
        <v>2845208225</v>
      </c>
      <c r="BF60" s="427">
        <f>SUM(BB60:BE60)</f>
        <v>62220903840</v>
      </c>
      <c r="BG60" s="186">
        <f t="shared" ref="BG60:BJ61" si="94">SUM(BG5,BG16,BG27,BG38,BG49)</f>
        <v>5935000000</v>
      </c>
      <c r="BH60" s="186">
        <f t="shared" si="94"/>
        <v>0</v>
      </c>
      <c r="BI60" s="186">
        <f t="shared" si="94"/>
        <v>0</v>
      </c>
      <c r="BJ60" s="186">
        <f t="shared" si="94"/>
        <v>-3721357024</v>
      </c>
      <c r="BK60" s="427">
        <f>SUM(BG60:BJ60)</f>
        <v>2213642976</v>
      </c>
      <c r="BL60" s="389">
        <f>SUM(BA60,BF60,BK60)</f>
        <v>-70145254256</v>
      </c>
      <c r="BM60" s="327">
        <f>SUM(BM5,BM16,BM27,BM38,BM49)</f>
        <v>-83338003587</v>
      </c>
      <c r="BN60" s="327">
        <f t="shared" ref="BN60:BQ61" si="95">SUM(BN5,BN16,BN27,BN38,BN49)</f>
        <v>11010898467</v>
      </c>
      <c r="BO60" s="327">
        <f t="shared" si="95"/>
        <v>0</v>
      </c>
      <c r="BP60" s="327">
        <f t="shared" si="95"/>
        <v>3057999663</v>
      </c>
      <c r="BQ60" s="327">
        <f t="shared" si="95"/>
        <v>-876148799</v>
      </c>
      <c r="BR60" s="329">
        <f>SUM(BM60:BQ60)</f>
        <v>-70145254256</v>
      </c>
    </row>
    <row r="61" spans="2:70" ht="18" customHeight="1" x14ac:dyDescent="0.2">
      <c r="B61" s="478"/>
      <c r="C61" s="414" t="s">
        <v>295</v>
      </c>
      <c r="D61" s="186">
        <f t="shared" si="84"/>
        <v>96275828368</v>
      </c>
      <c r="E61" s="186">
        <f t="shared" si="84"/>
        <v>37944031401</v>
      </c>
      <c r="F61" s="186">
        <f t="shared" si="84"/>
        <v>18515977081</v>
      </c>
      <c r="G61" s="427">
        <f>SUM(D61:F61)</f>
        <v>152735836850</v>
      </c>
      <c r="H61" s="186">
        <f t="shared" si="85"/>
        <v>0</v>
      </c>
      <c r="I61" s="186">
        <f t="shared" si="85"/>
        <v>0</v>
      </c>
      <c r="J61" s="186">
        <f t="shared" si="85"/>
        <v>0</v>
      </c>
      <c r="K61" s="186">
        <f t="shared" si="85"/>
        <v>0</v>
      </c>
      <c r="L61" s="427">
        <f>SUM(H61:K61)</f>
        <v>0</v>
      </c>
      <c r="M61" s="186">
        <f t="shared" si="86"/>
        <v>0</v>
      </c>
      <c r="N61" s="186">
        <f t="shared" si="86"/>
        <v>1800000000</v>
      </c>
      <c r="O61" s="186">
        <f t="shared" si="86"/>
        <v>0</v>
      </c>
      <c r="P61" s="186">
        <f t="shared" si="86"/>
        <v>0</v>
      </c>
      <c r="Q61" s="427">
        <f>SUM(M61:P61)</f>
        <v>1800000000</v>
      </c>
      <c r="R61" s="389">
        <f>SUM(G61,L61,Q61)</f>
        <v>154535836850</v>
      </c>
      <c r="S61" s="327">
        <f>SUM(S6,S17,S28,S39,S50)</f>
        <v>96275828368</v>
      </c>
      <c r="T61" s="327">
        <f t="shared" si="87"/>
        <v>37944031401</v>
      </c>
      <c r="U61" s="327">
        <f t="shared" si="87"/>
        <v>1800000000</v>
      </c>
      <c r="V61" s="327">
        <f t="shared" si="87"/>
        <v>18515977081</v>
      </c>
      <c r="W61" s="327">
        <f t="shared" si="87"/>
        <v>0</v>
      </c>
      <c r="X61" s="329">
        <f>SUM(S61:W61)</f>
        <v>154535836850</v>
      </c>
      <c r="Y61" s="478"/>
      <c r="Z61" s="417"/>
      <c r="AA61" s="186">
        <f t="shared" si="88"/>
        <v>96276000000</v>
      </c>
      <c r="AB61" s="186">
        <f t="shared" si="88"/>
        <v>37945000000</v>
      </c>
      <c r="AC61" s="186">
        <f t="shared" si="88"/>
        <v>18528000000</v>
      </c>
      <c r="AD61" s="427">
        <f>SUM(AA61:AC61)</f>
        <v>152749000000</v>
      </c>
      <c r="AE61" s="186">
        <f t="shared" si="89"/>
        <v>0</v>
      </c>
      <c r="AF61" s="186">
        <f t="shared" si="89"/>
        <v>0</v>
      </c>
      <c r="AG61" s="186">
        <f t="shared" si="89"/>
        <v>0</v>
      </c>
      <c r="AH61" s="186">
        <f t="shared" si="89"/>
        <v>2000000000</v>
      </c>
      <c r="AI61" s="427">
        <f>SUM(AE61:AH61)</f>
        <v>2000000000</v>
      </c>
      <c r="AJ61" s="186">
        <f t="shared" si="90"/>
        <v>3755000000</v>
      </c>
      <c r="AK61" s="186">
        <f t="shared" si="90"/>
        <v>1800000000</v>
      </c>
      <c r="AL61" s="186">
        <f t="shared" si="90"/>
        <v>0</v>
      </c>
      <c r="AM61" s="186">
        <f t="shared" si="90"/>
        <v>0</v>
      </c>
      <c r="AN61" s="427">
        <f>SUM(AJ61:AM61)</f>
        <v>5555000000</v>
      </c>
      <c r="AO61" s="389">
        <f>SUM(AD61,AI61,AN61)</f>
        <v>160304000000</v>
      </c>
      <c r="AP61" s="327">
        <f>SUM(AP6,AP17,AP28,AP39,AP50)</f>
        <v>96276000000</v>
      </c>
      <c r="AQ61" s="327">
        <f t="shared" si="91"/>
        <v>41700000000</v>
      </c>
      <c r="AR61" s="327">
        <f t="shared" si="91"/>
        <v>1800000000</v>
      </c>
      <c r="AS61" s="327">
        <f t="shared" si="91"/>
        <v>18528000000</v>
      </c>
      <c r="AT61" s="327">
        <f t="shared" si="91"/>
        <v>2000000000</v>
      </c>
      <c r="AU61" s="329">
        <f>SUM(AP61:AT61)</f>
        <v>160304000000</v>
      </c>
      <c r="AV61" s="478"/>
      <c r="AW61" s="417"/>
      <c r="AX61" s="186">
        <f t="shared" si="92"/>
        <v>-171632</v>
      </c>
      <c r="AY61" s="186">
        <f t="shared" si="92"/>
        <v>-968599</v>
      </c>
      <c r="AZ61" s="186">
        <f t="shared" si="92"/>
        <v>-12022919</v>
      </c>
      <c r="BA61" s="427">
        <f>SUM(AX61:AZ61)</f>
        <v>-13163150</v>
      </c>
      <c r="BB61" s="186">
        <f t="shared" si="93"/>
        <v>0</v>
      </c>
      <c r="BC61" s="186">
        <f t="shared" si="93"/>
        <v>0</v>
      </c>
      <c r="BD61" s="186">
        <f t="shared" si="93"/>
        <v>0</v>
      </c>
      <c r="BE61" s="186">
        <f t="shared" si="93"/>
        <v>-2000000000</v>
      </c>
      <c r="BF61" s="427">
        <f>SUM(BB61:BE61)</f>
        <v>-2000000000</v>
      </c>
      <c r="BG61" s="186">
        <f t="shared" si="94"/>
        <v>-3755000000</v>
      </c>
      <c r="BH61" s="186">
        <f t="shared" si="94"/>
        <v>0</v>
      </c>
      <c r="BI61" s="186">
        <f t="shared" si="94"/>
        <v>0</v>
      </c>
      <c r="BJ61" s="186">
        <f t="shared" si="94"/>
        <v>0</v>
      </c>
      <c r="BK61" s="427">
        <f>SUM(BG61:BJ61)</f>
        <v>-3755000000</v>
      </c>
      <c r="BL61" s="389">
        <f>SUM(BA61,BF61,BK61)</f>
        <v>-5768163150</v>
      </c>
      <c r="BM61" s="327">
        <f>SUM(BM6,BM17,BM28,BM39,BM50)</f>
        <v>-171632</v>
      </c>
      <c r="BN61" s="327">
        <f t="shared" si="95"/>
        <v>-3755968599</v>
      </c>
      <c r="BO61" s="327">
        <f t="shared" si="95"/>
        <v>0</v>
      </c>
      <c r="BP61" s="327">
        <f t="shared" si="95"/>
        <v>-12022919</v>
      </c>
      <c r="BQ61" s="327">
        <f t="shared" si="95"/>
        <v>-2000000000</v>
      </c>
      <c r="BR61" s="329">
        <f>SUM(BM61:BQ61)</f>
        <v>-5768163150</v>
      </c>
    </row>
    <row r="62" spans="2:70" ht="18" customHeight="1" x14ac:dyDescent="0.2">
      <c r="B62" s="478"/>
      <c r="C62" s="410"/>
      <c r="D62" s="194">
        <f>SUM(D60:D61)</f>
        <v>484610371643</v>
      </c>
      <c r="E62" s="195">
        <f t="shared" ref="E62:X62" si="96">SUM(E60:E61)</f>
        <v>194406703062</v>
      </c>
      <c r="F62" s="194">
        <f t="shared" si="96"/>
        <v>91867961073</v>
      </c>
      <c r="G62" s="195">
        <f t="shared" si="96"/>
        <v>770885035778</v>
      </c>
      <c r="H62" s="194">
        <f t="shared" si="96"/>
        <v>59146453138</v>
      </c>
      <c r="I62" s="195">
        <f t="shared" si="96"/>
        <v>20613226806</v>
      </c>
      <c r="J62" s="194">
        <f t="shared" si="96"/>
        <v>213115015671</v>
      </c>
      <c r="K62" s="194">
        <f>SUM(K60:K61)</f>
        <v>16433208225</v>
      </c>
      <c r="L62" s="195">
        <f t="shared" si="96"/>
        <v>309307903840</v>
      </c>
      <c r="M62" s="195">
        <f t="shared" si="96"/>
        <v>51241000000</v>
      </c>
      <c r="N62" s="194">
        <f t="shared" si="96"/>
        <v>4000000000</v>
      </c>
      <c r="O62" s="194">
        <f>SUM(O60:O61)</f>
        <v>2600000000</v>
      </c>
      <c r="P62" s="194">
        <f>SUM(P60:P61)</f>
        <v>14278642976</v>
      </c>
      <c r="Q62" s="195">
        <f t="shared" si="96"/>
        <v>72119642976</v>
      </c>
      <c r="R62" s="196">
        <f t="shared" si="96"/>
        <v>1152312582594</v>
      </c>
      <c r="S62" s="197">
        <f t="shared" si="96"/>
        <v>543756824781</v>
      </c>
      <c r="T62" s="195">
        <f t="shared" si="96"/>
        <v>266260929868</v>
      </c>
      <c r="U62" s="195">
        <f t="shared" si="96"/>
        <v>4000000000</v>
      </c>
      <c r="V62" s="195">
        <f t="shared" si="96"/>
        <v>307582976744</v>
      </c>
      <c r="W62" s="195">
        <f t="shared" si="96"/>
        <v>30711851201</v>
      </c>
      <c r="X62" s="196">
        <f t="shared" si="96"/>
        <v>1152312582594</v>
      </c>
      <c r="Y62" s="478"/>
      <c r="Z62" s="417"/>
      <c r="AA62" s="194">
        <f>SUM(AA60:AA61)</f>
        <v>579005000000</v>
      </c>
      <c r="AB62" s="195">
        <f t="shared" ref="AB62:AG62" si="97">SUM(AB60:AB61)</f>
        <v>207945000000</v>
      </c>
      <c r="AC62" s="194">
        <f t="shared" si="97"/>
        <v>118528000000</v>
      </c>
      <c r="AD62" s="195">
        <f t="shared" si="97"/>
        <v>905478000000</v>
      </c>
      <c r="AE62" s="194">
        <f t="shared" si="97"/>
        <v>48090000000</v>
      </c>
      <c r="AF62" s="195">
        <f t="shared" si="97"/>
        <v>2000000000</v>
      </c>
      <c r="AG62" s="194">
        <f t="shared" si="97"/>
        <v>183409000000</v>
      </c>
      <c r="AH62" s="194">
        <f>SUM(AH60:AH61)</f>
        <v>15588000000</v>
      </c>
      <c r="AI62" s="195">
        <f t="shared" ref="AI62:AK62" si="98">SUM(AI60:AI61)</f>
        <v>249087000000</v>
      </c>
      <c r="AJ62" s="195">
        <f t="shared" si="98"/>
        <v>49061000000</v>
      </c>
      <c r="AK62" s="194">
        <f t="shared" si="98"/>
        <v>4000000000</v>
      </c>
      <c r="AL62" s="194">
        <f>SUM(AL60:AL61)</f>
        <v>2600000000</v>
      </c>
      <c r="AM62" s="194">
        <f>SUM(AM60:AM61)</f>
        <v>18000000000</v>
      </c>
      <c r="AN62" s="195">
        <f t="shared" ref="AN62:AU62" si="99">SUM(AN60:AN61)</f>
        <v>73661000000</v>
      </c>
      <c r="AO62" s="196">
        <f t="shared" si="99"/>
        <v>1228226000000</v>
      </c>
      <c r="AP62" s="197">
        <f t="shared" si="99"/>
        <v>627095000000</v>
      </c>
      <c r="AQ62" s="195">
        <f t="shared" si="99"/>
        <v>259006000000</v>
      </c>
      <c r="AR62" s="195">
        <f t="shared" si="99"/>
        <v>4000000000</v>
      </c>
      <c r="AS62" s="195">
        <f t="shared" si="99"/>
        <v>304537000000</v>
      </c>
      <c r="AT62" s="195">
        <f t="shared" si="99"/>
        <v>33588000000</v>
      </c>
      <c r="AU62" s="196">
        <f t="shared" si="99"/>
        <v>1228226000000</v>
      </c>
      <c r="AV62" s="478"/>
      <c r="AW62" s="417"/>
      <c r="AX62" s="194">
        <f>SUM(AX60:AX61)</f>
        <v>-94394628357</v>
      </c>
      <c r="AY62" s="195">
        <f t="shared" ref="AY62:BD62" si="100">SUM(AY60:AY61)</f>
        <v>-13538296938</v>
      </c>
      <c r="AZ62" s="194">
        <f t="shared" si="100"/>
        <v>-26660038927</v>
      </c>
      <c r="BA62" s="195">
        <f t="shared" si="100"/>
        <v>-134592964222</v>
      </c>
      <c r="BB62" s="194">
        <f t="shared" si="100"/>
        <v>11056453138</v>
      </c>
      <c r="BC62" s="195">
        <f t="shared" si="100"/>
        <v>18613226806</v>
      </c>
      <c r="BD62" s="194">
        <f t="shared" si="100"/>
        <v>29706015671</v>
      </c>
      <c r="BE62" s="194">
        <f>SUM(BE60:BE61)</f>
        <v>845208225</v>
      </c>
      <c r="BF62" s="195">
        <f t="shared" ref="BF62:BH62" si="101">SUM(BF60:BF61)</f>
        <v>60220903840</v>
      </c>
      <c r="BG62" s="195">
        <f t="shared" si="101"/>
        <v>2180000000</v>
      </c>
      <c r="BH62" s="194">
        <f t="shared" si="101"/>
        <v>0</v>
      </c>
      <c r="BI62" s="194">
        <f>SUM(BI60:BI61)</f>
        <v>0</v>
      </c>
      <c r="BJ62" s="194">
        <f>SUM(BJ60:BJ61)</f>
        <v>-3721357024</v>
      </c>
      <c r="BK62" s="195">
        <f t="shared" ref="BK62:BR62" si="102">SUM(BK60:BK61)</f>
        <v>-1541357024</v>
      </c>
      <c r="BL62" s="196">
        <f t="shared" si="102"/>
        <v>-75913417406</v>
      </c>
      <c r="BM62" s="197">
        <f t="shared" si="102"/>
        <v>-83338175219</v>
      </c>
      <c r="BN62" s="195">
        <f t="shared" si="102"/>
        <v>7254929868</v>
      </c>
      <c r="BO62" s="195">
        <f t="shared" si="102"/>
        <v>0</v>
      </c>
      <c r="BP62" s="195">
        <f t="shared" si="102"/>
        <v>3045976744</v>
      </c>
      <c r="BQ62" s="195">
        <f t="shared" si="102"/>
        <v>-2876148799</v>
      </c>
      <c r="BR62" s="196">
        <f t="shared" si="102"/>
        <v>-75913417406</v>
      </c>
    </row>
    <row r="63" spans="2:70" ht="18" customHeight="1" x14ac:dyDescent="0.2">
      <c r="B63" s="428">
        <v>1904004</v>
      </c>
      <c r="C63" s="414" t="s">
        <v>294</v>
      </c>
      <c r="D63" s="186">
        <f t="shared" ref="D63:F64" si="103">SUM(D8,D19,D30,D41,D52)</f>
        <v>240477968137</v>
      </c>
      <c r="E63" s="186">
        <f t="shared" si="103"/>
        <v>98227491427</v>
      </c>
      <c r="F63" s="186">
        <f t="shared" si="103"/>
        <v>46766957842</v>
      </c>
      <c r="G63" s="427">
        <f>SUM(D63:F63)</f>
        <v>385472417406</v>
      </c>
      <c r="H63" s="186">
        <f t="shared" ref="H63:K64" si="104">SUM(H8,H19,H30,H41,H52)</f>
        <v>0</v>
      </c>
      <c r="I63" s="186">
        <f t="shared" si="104"/>
        <v>0</v>
      </c>
      <c r="J63" s="186">
        <f t="shared" si="104"/>
        <v>0</v>
      </c>
      <c r="K63" s="186">
        <f t="shared" si="104"/>
        <v>0</v>
      </c>
      <c r="L63" s="427">
        <f>SUM(H63:K63)</f>
        <v>0</v>
      </c>
      <c r="M63" s="186">
        <f t="shared" ref="M63:P64" si="105">SUM(M8,M19,M30,M41,M52)</f>
        <v>8971000000</v>
      </c>
      <c r="N63" s="186">
        <f t="shared" si="105"/>
        <v>2200000000</v>
      </c>
      <c r="O63" s="186">
        <f t="shared" si="105"/>
        <v>2600000000</v>
      </c>
      <c r="P63" s="186">
        <f t="shared" si="105"/>
        <v>0</v>
      </c>
      <c r="Q63" s="427">
        <f>SUM(M63:P63)</f>
        <v>13771000000</v>
      </c>
      <c r="R63" s="389">
        <f>SUM(G63,L63,Q63)</f>
        <v>399243417406</v>
      </c>
      <c r="S63" s="327">
        <f>SUM(S8,S19,S30,S41,S52)</f>
        <v>240477968137</v>
      </c>
      <c r="T63" s="327">
        <f t="shared" ref="T63:W64" si="106">SUM(T8,T19,T30,T41,T52)</f>
        <v>107198491427</v>
      </c>
      <c r="U63" s="327">
        <f t="shared" si="106"/>
        <v>2200000000</v>
      </c>
      <c r="V63" s="327">
        <f t="shared" si="106"/>
        <v>49366957842</v>
      </c>
      <c r="W63" s="327">
        <f t="shared" si="106"/>
        <v>0</v>
      </c>
      <c r="X63" s="329">
        <f>SUM(S63:W63)</f>
        <v>399243417406</v>
      </c>
      <c r="Y63" s="428">
        <v>1904004</v>
      </c>
      <c r="Z63" s="417"/>
      <c r="AA63" s="186">
        <f t="shared" ref="AA63:AC64" si="107">SUM(AA8,AA19,AA30,AA41,AA52)</f>
        <v>184403000000</v>
      </c>
      <c r="AB63" s="186">
        <f t="shared" si="107"/>
        <v>75770000000</v>
      </c>
      <c r="AC63" s="186">
        <f t="shared" si="107"/>
        <v>36592000000</v>
      </c>
      <c r="AD63" s="427">
        <f>SUM(AA63:AC63)</f>
        <v>296765000000</v>
      </c>
      <c r="AE63" s="186">
        <f t="shared" ref="AE63:AH64" si="108">SUM(AE8,AE19,AE30,AE41,AE52)</f>
        <v>0</v>
      </c>
      <c r="AF63" s="186">
        <f t="shared" si="108"/>
        <v>0</v>
      </c>
      <c r="AG63" s="186">
        <f t="shared" si="108"/>
        <v>0</v>
      </c>
      <c r="AH63" s="186">
        <f t="shared" si="108"/>
        <v>0</v>
      </c>
      <c r="AI63" s="427">
        <f>SUM(AE63:AH63)</f>
        <v>0</v>
      </c>
      <c r="AJ63" s="186">
        <f t="shared" ref="AJ63:AM64" si="109">SUM(AJ8,AJ19,AJ30,AJ41,AJ52)</f>
        <v>2910000000</v>
      </c>
      <c r="AK63" s="186">
        <f t="shared" si="109"/>
        <v>2200000000</v>
      </c>
      <c r="AL63" s="186">
        <f t="shared" si="109"/>
        <v>2600000000</v>
      </c>
      <c r="AM63" s="186">
        <f t="shared" si="109"/>
        <v>0</v>
      </c>
      <c r="AN63" s="427">
        <f>SUM(AJ63:AM63)</f>
        <v>7710000000</v>
      </c>
      <c r="AO63" s="389">
        <f>SUM(AD63,AI63,AN63)</f>
        <v>304475000000</v>
      </c>
      <c r="AP63" s="327">
        <f>SUM(AP8,AP19,AP30,AP41,AP52)</f>
        <v>184403000000</v>
      </c>
      <c r="AQ63" s="327">
        <f t="shared" ref="AQ63:AT64" si="110">SUM(AQ8,AQ19,AQ30,AQ41,AQ52)</f>
        <v>78680000000</v>
      </c>
      <c r="AR63" s="327">
        <f t="shared" si="110"/>
        <v>2200000000</v>
      </c>
      <c r="AS63" s="327">
        <f t="shared" si="110"/>
        <v>39192000000</v>
      </c>
      <c r="AT63" s="327">
        <f t="shared" si="110"/>
        <v>0</v>
      </c>
      <c r="AU63" s="329">
        <f>SUM(AP63:AT63)</f>
        <v>304475000000</v>
      </c>
      <c r="AV63" s="428">
        <v>1904004</v>
      </c>
      <c r="AW63" s="417"/>
      <c r="AX63" s="186">
        <f t="shared" ref="AX63:AZ64" si="111">SUM(AX8,AX19,AX30,AX41,AX52)</f>
        <v>56074968137</v>
      </c>
      <c r="AY63" s="186">
        <f t="shared" si="111"/>
        <v>22457491427</v>
      </c>
      <c r="AZ63" s="186">
        <f t="shared" si="111"/>
        <v>10174957842</v>
      </c>
      <c r="BA63" s="427">
        <f>SUM(AX63:AZ63)</f>
        <v>88707417406</v>
      </c>
      <c r="BB63" s="186">
        <f t="shared" ref="BB63:BE64" si="112">SUM(BB8,BB19,BB30,BB41,BB52)</f>
        <v>0</v>
      </c>
      <c r="BC63" s="186">
        <f t="shared" si="112"/>
        <v>0</v>
      </c>
      <c r="BD63" s="186">
        <f t="shared" si="112"/>
        <v>0</v>
      </c>
      <c r="BE63" s="186">
        <f t="shared" si="112"/>
        <v>0</v>
      </c>
      <c r="BF63" s="427">
        <f>SUM(BB63:BE63)</f>
        <v>0</v>
      </c>
      <c r="BG63" s="186">
        <f t="shared" ref="BG63:BJ64" si="113">SUM(BG8,BG19,BG30,BG41,BG52)</f>
        <v>6061000000</v>
      </c>
      <c r="BH63" s="186">
        <f t="shared" si="113"/>
        <v>0</v>
      </c>
      <c r="BI63" s="186">
        <f t="shared" si="113"/>
        <v>0</v>
      </c>
      <c r="BJ63" s="186">
        <f t="shared" si="113"/>
        <v>0</v>
      </c>
      <c r="BK63" s="427">
        <f>SUM(BG63:BJ63)</f>
        <v>6061000000</v>
      </c>
      <c r="BL63" s="389">
        <f>SUM(BA63,BF63,BK63)</f>
        <v>94768417406</v>
      </c>
      <c r="BM63" s="327">
        <f>SUM(BM8,BM19,BM30,BM41,BM52)</f>
        <v>56074968137</v>
      </c>
      <c r="BN63" s="327">
        <f t="shared" ref="BN63:BQ64" si="114">SUM(BN8,BN19,BN30,BN41,BN52)</f>
        <v>28518491427</v>
      </c>
      <c r="BO63" s="327">
        <f t="shared" si="114"/>
        <v>0</v>
      </c>
      <c r="BP63" s="327">
        <f t="shared" si="114"/>
        <v>10174957842</v>
      </c>
      <c r="BQ63" s="327">
        <f t="shared" si="114"/>
        <v>0</v>
      </c>
      <c r="BR63" s="329">
        <f>SUM(BM63:BQ63)</f>
        <v>94768417406</v>
      </c>
    </row>
    <row r="64" spans="2:70" ht="18" customHeight="1" x14ac:dyDescent="0.2">
      <c r="B64" s="428">
        <v>1002115</v>
      </c>
      <c r="C64" s="414" t="s">
        <v>294</v>
      </c>
      <c r="D64" s="186">
        <f t="shared" si="103"/>
        <v>0</v>
      </c>
      <c r="E64" s="186">
        <f t="shared" si="103"/>
        <v>0</v>
      </c>
      <c r="F64" s="186">
        <f t="shared" si="103"/>
        <v>0</v>
      </c>
      <c r="G64" s="427">
        <f>SUM(D64:F64)</f>
        <v>0</v>
      </c>
      <c r="H64" s="186">
        <f t="shared" si="104"/>
        <v>0</v>
      </c>
      <c r="I64" s="186">
        <f t="shared" si="104"/>
        <v>0</v>
      </c>
      <c r="J64" s="186">
        <f t="shared" si="104"/>
        <v>0</v>
      </c>
      <c r="K64" s="186">
        <f t="shared" si="104"/>
        <v>0</v>
      </c>
      <c r="L64" s="427">
        <f>SUM(H64:K64)</f>
        <v>0</v>
      </c>
      <c r="M64" s="186">
        <f t="shared" si="105"/>
        <v>0</v>
      </c>
      <c r="N64" s="186">
        <f t="shared" si="105"/>
        <v>0</v>
      </c>
      <c r="O64" s="186">
        <f t="shared" si="105"/>
        <v>0</v>
      </c>
      <c r="P64" s="186">
        <f t="shared" si="105"/>
        <v>0</v>
      </c>
      <c r="Q64" s="427">
        <f>SUM(M64:P64)</f>
        <v>0</v>
      </c>
      <c r="R64" s="389">
        <f>SUM(G64,L64,Q64)</f>
        <v>0</v>
      </c>
      <c r="S64" s="327">
        <f>SUM(S9,S20,S31,S42,S53)</f>
        <v>0</v>
      </c>
      <c r="T64" s="327">
        <f t="shared" si="106"/>
        <v>0</v>
      </c>
      <c r="U64" s="327">
        <f t="shared" si="106"/>
        <v>0</v>
      </c>
      <c r="V64" s="327">
        <f t="shared" si="106"/>
        <v>0</v>
      </c>
      <c r="W64" s="327">
        <f t="shared" si="106"/>
        <v>0</v>
      </c>
      <c r="X64" s="329">
        <f>SUM(S64:W64)</f>
        <v>0</v>
      </c>
      <c r="Y64" s="428">
        <v>1002115</v>
      </c>
      <c r="Z64" s="417"/>
      <c r="AA64" s="186">
        <f t="shared" si="107"/>
        <v>0</v>
      </c>
      <c r="AB64" s="186">
        <f t="shared" si="107"/>
        <v>0</v>
      </c>
      <c r="AC64" s="186">
        <f t="shared" si="107"/>
        <v>0</v>
      </c>
      <c r="AD64" s="427">
        <f>SUM(AA64:AC64)</f>
        <v>0</v>
      </c>
      <c r="AE64" s="186">
        <f t="shared" si="108"/>
        <v>0</v>
      </c>
      <c r="AF64" s="186">
        <f t="shared" si="108"/>
        <v>0</v>
      </c>
      <c r="AG64" s="186">
        <f t="shared" si="108"/>
        <v>0</v>
      </c>
      <c r="AH64" s="186">
        <f t="shared" si="108"/>
        <v>0</v>
      </c>
      <c r="AI64" s="427">
        <f>SUM(AE64:AH64)</f>
        <v>0</v>
      </c>
      <c r="AJ64" s="186">
        <f t="shared" si="109"/>
        <v>0</v>
      </c>
      <c r="AK64" s="186">
        <f t="shared" si="109"/>
        <v>0</v>
      </c>
      <c r="AL64" s="186">
        <f t="shared" si="109"/>
        <v>0</v>
      </c>
      <c r="AM64" s="186">
        <f t="shared" si="109"/>
        <v>0</v>
      </c>
      <c r="AN64" s="427">
        <f>SUM(AJ64:AM64)</f>
        <v>0</v>
      </c>
      <c r="AO64" s="389">
        <f>SUM(AD64,AI64,AN64)</f>
        <v>0</v>
      </c>
      <c r="AP64" s="327">
        <f>SUM(AP9,AP20,AP31,AP42,AP53)</f>
        <v>0</v>
      </c>
      <c r="AQ64" s="327">
        <f t="shared" si="110"/>
        <v>0</v>
      </c>
      <c r="AR64" s="327">
        <f t="shared" si="110"/>
        <v>0</v>
      </c>
      <c r="AS64" s="327">
        <f t="shared" si="110"/>
        <v>0</v>
      </c>
      <c r="AT64" s="327">
        <f t="shared" si="110"/>
        <v>0</v>
      </c>
      <c r="AU64" s="329">
        <f>SUM(AP64:AT64)</f>
        <v>0</v>
      </c>
      <c r="AV64" s="428">
        <v>1002115</v>
      </c>
      <c r="AW64" s="417"/>
      <c r="AX64" s="186">
        <f t="shared" si="111"/>
        <v>0</v>
      </c>
      <c r="AY64" s="186">
        <f t="shared" si="111"/>
        <v>0</v>
      </c>
      <c r="AZ64" s="186">
        <f t="shared" si="111"/>
        <v>0</v>
      </c>
      <c r="BA64" s="427">
        <f>SUM(AX64:AZ64)</f>
        <v>0</v>
      </c>
      <c r="BB64" s="186">
        <f t="shared" si="112"/>
        <v>0</v>
      </c>
      <c r="BC64" s="186">
        <f t="shared" si="112"/>
        <v>0</v>
      </c>
      <c r="BD64" s="186">
        <f t="shared" si="112"/>
        <v>0</v>
      </c>
      <c r="BE64" s="186">
        <f t="shared" si="112"/>
        <v>0</v>
      </c>
      <c r="BF64" s="427">
        <f>SUM(BB64:BE64)</f>
        <v>0</v>
      </c>
      <c r="BG64" s="186">
        <f t="shared" si="113"/>
        <v>0</v>
      </c>
      <c r="BH64" s="186">
        <f t="shared" si="113"/>
        <v>0</v>
      </c>
      <c r="BI64" s="186">
        <f t="shared" si="113"/>
        <v>0</v>
      </c>
      <c r="BJ64" s="186">
        <f t="shared" si="113"/>
        <v>0</v>
      </c>
      <c r="BK64" s="427">
        <f>SUM(BG64:BJ64)</f>
        <v>0</v>
      </c>
      <c r="BL64" s="389">
        <f>SUM(BA64,BF64,BK64)</f>
        <v>0</v>
      </c>
      <c r="BM64" s="327">
        <f>SUM(BM9,BM20,BM31,BM42,BM53)</f>
        <v>0</v>
      </c>
      <c r="BN64" s="327">
        <f t="shared" si="114"/>
        <v>0</v>
      </c>
      <c r="BO64" s="327">
        <f t="shared" si="114"/>
        <v>0</v>
      </c>
      <c r="BP64" s="327">
        <f t="shared" si="114"/>
        <v>0</v>
      </c>
      <c r="BQ64" s="327">
        <f t="shared" si="114"/>
        <v>0</v>
      </c>
      <c r="BR64" s="329">
        <f>SUM(BM64:BQ64)</f>
        <v>0</v>
      </c>
    </row>
    <row r="65" spans="2:70" ht="18" customHeight="1" thickBot="1" x14ac:dyDescent="0.25">
      <c r="B65" s="422"/>
      <c r="C65" s="246"/>
      <c r="D65" s="424">
        <f>SUM(D62:D64)</f>
        <v>725088339780</v>
      </c>
      <c r="E65" s="423">
        <f t="shared" ref="E65:X65" si="115">SUM(E62:E64)</f>
        <v>292634194489</v>
      </c>
      <c r="F65" s="424">
        <f t="shared" si="115"/>
        <v>138634918915</v>
      </c>
      <c r="G65" s="423">
        <f t="shared" si="115"/>
        <v>1156357453184</v>
      </c>
      <c r="H65" s="424">
        <f t="shared" si="115"/>
        <v>59146453138</v>
      </c>
      <c r="I65" s="423">
        <f t="shared" si="115"/>
        <v>20613226806</v>
      </c>
      <c r="J65" s="424">
        <f t="shared" si="115"/>
        <v>213115015671</v>
      </c>
      <c r="K65" s="424">
        <f t="shared" si="115"/>
        <v>16433208225</v>
      </c>
      <c r="L65" s="423">
        <f t="shared" si="115"/>
        <v>309307903840</v>
      </c>
      <c r="M65" s="423">
        <f t="shared" si="115"/>
        <v>60212000000</v>
      </c>
      <c r="N65" s="424">
        <f t="shared" si="115"/>
        <v>6200000000</v>
      </c>
      <c r="O65" s="424">
        <f t="shared" si="115"/>
        <v>5200000000</v>
      </c>
      <c r="P65" s="424">
        <f t="shared" si="115"/>
        <v>14278642976</v>
      </c>
      <c r="Q65" s="423">
        <f t="shared" si="115"/>
        <v>85890642976</v>
      </c>
      <c r="R65" s="199">
        <f t="shared" si="115"/>
        <v>1551556000000</v>
      </c>
      <c r="S65" s="198">
        <f t="shared" si="115"/>
        <v>784234792918</v>
      </c>
      <c r="T65" s="427">
        <f t="shared" si="115"/>
        <v>373459421295</v>
      </c>
      <c r="U65" s="427">
        <f t="shared" si="115"/>
        <v>6200000000</v>
      </c>
      <c r="V65" s="427">
        <f t="shared" si="115"/>
        <v>356949934586</v>
      </c>
      <c r="W65" s="427">
        <f t="shared" si="115"/>
        <v>30711851201</v>
      </c>
      <c r="X65" s="389">
        <f t="shared" si="115"/>
        <v>1551556000000</v>
      </c>
      <c r="Y65" s="422"/>
      <c r="Z65" s="246"/>
      <c r="AA65" s="424">
        <f>SUM(AA62:AA64)</f>
        <v>763408000000</v>
      </c>
      <c r="AB65" s="423">
        <f t="shared" ref="AB65:AU65" si="116">SUM(AB62:AB64)</f>
        <v>283715000000</v>
      </c>
      <c r="AC65" s="424">
        <f t="shared" si="116"/>
        <v>155120000000</v>
      </c>
      <c r="AD65" s="423">
        <f t="shared" si="116"/>
        <v>1202243000000</v>
      </c>
      <c r="AE65" s="424">
        <f t="shared" si="116"/>
        <v>48090000000</v>
      </c>
      <c r="AF65" s="423">
        <f t="shared" si="116"/>
        <v>2000000000</v>
      </c>
      <c r="AG65" s="424">
        <f t="shared" si="116"/>
        <v>183409000000</v>
      </c>
      <c r="AH65" s="424">
        <f t="shared" si="116"/>
        <v>15588000000</v>
      </c>
      <c r="AI65" s="423">
        <f t="shared" si="116"/>
        <v>249087000000</v>
      </c>
      <c r="AJ65" s="423">
        <f t="shared" si="116"/>
        <v>51971000000</v>
      </c>
      <c r="AK65" s="424">
        <f t="shared" si="116"/>
        <v>6200000000</v>
      </c>
      <c r="AL65" s="424">
        <f t="shared" si="116"/>
        <v>5200000000</v>
      </c>
      <c r="AM65" s="424">
        <f t="shared" si="116"/>
        <v>18000000000</v>
      </c>
      <c r="AN65" s="423">
        <f t="shared" si="116"/>
        <v>81371000000</v>
      </c>
      <c r="AO65" s="199">
        <f t="shared" si="116"/>
        <v>1532701000000</v>
      </c>
      <c r="AP65" s="198">
        <f t="shared" si="116"/>
        <v>811498000000</v>
      </c>
      <c r="AQ65" s="427">
        <f t="shared" si="116"/>
        <v>337686000000</v>
      </c>
      <c r="AR65" s="427">
        <f t="shared" si="116"/>
        <v>6200000000</v>
      </c>
      <c r="AS65" s="427">
        <f t="shared" si="116"/>
        <v>343729000000</v>
      </c>
      <c r="AT65" s="427">
        <f t="shared" si="116"/>
        <v>33588000000</v>
      </c>
      <c r="AU65" s="389">
        <f t="shared" si="116"/>
        <v>1532701000000</v>
      </c>
      <c r="AV65" s="422"/>
      <c r="AW65" s="246"/>
      <c r="AX65" s="424">
        <f>SUM(AX62:AX64)</f>
        <v>-38319660220</v>
      </c>
      <c r="AY65" s="423">
        <f t="shared" ref="AY65:BR65" si="117">SUM(AY62:AY64)</f>
        <v>8919194489</v>
      </c>
      <c r="AZ65" s="424">
        <f t="shared" si="117"/>
        <v>-16485081085</v>
      </c>
      <c r="BA65" s="423">
        <f t="shared" si="117"/>
        <v>-45885546816</v>
      </c>
      <c r="BB65" s="424">
        <f t="shared" si="117"/>
        <v>11056453138</v>
      </c>
      <c r="BC65" s="423">
        <f t="shared" si="117"/>
        <v>18613226806</v>
      </c>
      <c r="BD65" s="424">
        <f t="shared" si="117"/>
        <v>29706015671</v>
      </c>
      <c r="BE65" s="424">
        <f t="shared" si="117"/>
        <v>845208225</v>
      </c>
      <c r="BF65" s="423">
        <f t="shared" si="117"/>
        <v>60220903840</v>
      </c>
      <c r="BG65" s="423">
        <f t="shared" si="117"/>
        <v>8241000000</v>
      </c>
      <c r="BH65" s="424">
        <f t="shared" si="117"/>
        <v>0</v>
      </c>
      <c r="BI65" s="424">
        <f t="shared" si="117"/>
        <v>0</v>
      </c>
      <c r="BJ65" s="424">
        <f t="shared" si="117"/>
        <v>-3721357024</v>
      </c>
      <c r="BK65" s="423">
        <f t="shared" si="117"/>
        <v>4519642976</v>
      </c>
      <c r="BL65" s="199">
        <f t="shared" si="117"/>
        <v>18855000000</v>
      </c>
      <c r="BM65" s="198">
        <f t="shared" si="117"/>
        <v>-27263207082</v>
      </c>
      <c r="BN65" s="427">
        <f t="shared" si="117"/>
        <v>35773421295</v>
      </c>
      <c r="BO65" s="427">
        <f t="shared" si="117"/>
        <v>0</v>
      </c>
      <c r="BP65" s="427">
        <f t="shared" si="117"/>
        <v>13220934586</v>
      </c>
      <c r="BQ65" s="427">
        <f t="shared" si="117"/>
        <v>-2876148799</v>
      </c>
      <c r="BR65" s="389">
        <f t="shared" si="117"/>
        <v>18855000000</v>
      </c>
    </row>
    <row r="66" spans="2:70" ht="18" customHeight="1" thickBot="1" x14ac:dyDescent="0.25">
      <c r="B66" s="458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60"/>
      <c r="S66" s="179"/>
      <c r="T66" s="179"/>
      <c r="U66" s="179"/>
      <c r="V66" s="179"/>
      <c r="W66" s="179"/>
      <c r="X66" s="179"/>
      <c r="Y66" s="458"/>
      <c r="Z66" s="459"/>
      <c r="AA66" s="459"/>
      <c r="AB66" s="459"/>
      <c r="AC66" s="459"/>
      <c r="AD66" s="459"/>
      <c r="AE66" s="459"/>
      <c r="AF66" s="459"/>
      <c r="AG66" s="459"/>
      <c r="AH66" s="459"/>
      <c r="AI66" s="459"/>
      <c r="AJ66" s="459"/>
      <c r="AK66" s="459"/>
      <c r="AL66" s="459"/>
      <c r="AM66" s="459"/>
      <c r="AN66" s="459"/>
      <c r="AO66" s="460"/>
      <c r="AP66" s="179"/>
      <c r="AQ66" s="179"/>
      <c r="AR66" s="179"/>
      <c r="AS66" s="179"/>
      <c r="AT66" s="179"/>
      <c r="AU66" s="179"/>
      <c r="AV66" s="458"/>
      <c r="AW66" s="459"/>
      <c r="AX66" s="459"/>
      <c r="AY66" s="459"/>
      <c r="AZ66" s="459"/>
      <c r="BA66" s="459"/>
      <c r="BB66" s="459"/>
      <c r="BC66" s="459"/>
      <c r="BD66" s="459"/>
      <c r="BE66" s="459"/>
      <c r="BF66" s="459"/>
      <c r="BG66" s="459"/>
      <c r="BH66" s="459"/>
      <c r="BI66" s="459"/>
      <c r="BJ66" s="459"/>
      <c r="BK66" s="459"/>
      <c r="BL66" s="460"/>
      <c r="BM66" s="179"/>
      <c r="BN66" s="179"/>
      <c r="BO66" s="179"/>
      <c r="BP66" s="179"/>
      <c r="BQ66" s="179"/>
      <c r="BR66" s="179"/>
    </row>
    <row r="67" spans="2:70" ht="18" customHeight="1" x14ac:dyDescent="0.2">
      <c r="B67" s="409"/>
      <c r="C67" s="409"/>
      <c r="D67" s="544"/>
      <c r="E67" s="545"/>
      <c r="F67" s="546"/>
      <c r="G67" s="452" t="s">
        <v>9</v>
      </c>
      <c r="H67" s="453"/>
      <c r="I67" s="454" t="s">
        <v>10</v>
      </c>
      <c r="J67" s="455"/>
      <c r="K67" s="454" t="s">
        <v>11</v>
      </c>
      <c r="L67" s="455"/>
      <c r="M67" s="452" t="s">
        <v>12</v>
      </c>
      <c r="N67" s="453"/>
      <c r="O67" s="452" t="s">
        <v>180</v>
      </c>
      <c r="P67" s="453"/>
      <c r="Q67" s="456" t="s">
        <v>4</v>
      </c>
      <c r="R67" s="457"/>
      <c r="S67" s="179"/>
      <c r="T67" s="179"/>
      <c r="U67" s="179"/>
      <c r="V67" s="179"/>
      <c r="W67" s="179"/>
      <c r="X67" s="179"/>
      <c r="Y67" s="544"/>
      <c r="Z67" s="545"/>
      <c r="AA67" s="546"/>
      <c r="AB67" s="452" t="s">
        <v>9</v>
      </c>
      <c r="AC67" s="453"/>
      <c r="AD67" s="454" t="s">
        <v>10</v>
      </c>
      <c r="AE67" s="455"/>
      <c r="AF67" s="454" t="s">
        <v>11</v>
      </c>
      <c r="AG67" s="455"/>
      <c r="AH67" s="452" t="s">
        <v>12</v>
      </c>
      <c r="AI67" s="453"/>
      <c r="AJ67" s="452" t="s">
        <v>180</v>
      </c>
      <c r="AK67" s="453"/>
      <c r="AL67" s="456" t="s">
        <v>4</v>
      </c>
      <c r="AM67" s="457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544"/>
      <c r="AY67" s="545"/>
      <c r="AZ67" s="546"/>
      <c r="BA67" s="452" t="s">
        <v>9</v>
      </c>
      <c r="BB67" s="453"/>
      <c r="BC67" s="454" t="s">
        <v>10</v>
      </c>
      <c r="BD67" s="455"/>
      <c r="BE67" s="454" t="s">
        <v>11</v>
      </c>
      <c r="BF67" s="455"/>
      <c r="BG67" s="452" t="s">
        <v>12</v>
      </c>
      <c r="BH67" s="453"/>
      <c r="BI67" s="452" t="s">
        <v>180</v>
      </c>
      <c r="BJ67" s="453"/>
      <c r="BK67" s="456" t="s">
        <v>4</v>
      </c>
      <c r="BL67" s="457"/>
      <c r="BM67" s="179"/>
      <c r="BN67" s="179"/>
      <c r="BO67" s="179"/>
      <c r="BP67" s="179"/>
      <c r="BQ67" s="179"/>
      <c r="BR67" s="179"/>
    </row>
    <row r="68" spans="2:70" ht="18" customHeight="1" x14ac:dyDescent="0.2">
      <c r="B68" s="406"/>
      <c r="C68" s="406"/>
      <c r="D68" s="524">
        <v>1903001</v>
      </c>
      <c r="E68" s="525"/>
      <c r="F68" s="526"/>
      <c r="G68" s="441">
        <f>SUM(D60,H60)</f>
        <v>447480996413</v>
      </c>
      <c r="H68" s="442"/>
      <c r="I68" s="445">
        <f>SUM(E60,I60,M60)</f>
        <v>228316898467</v>
      </c>
      <c r="J68" s="446"/>
      <c r="K68" s="445">
        <f>SUM(N60)</f>
        <v>2200000000</v>
      </c>
      <c r="L68" s="446"/>
      <c r="M68" s="441">
        <f>SUM(F60,J60,O60)</f>
        <v>289066999663</v>
      </c>
      <c r="N68" s="442"/>
      <c r="O68" s="441">
        <f>SUM(K60,P60)</f>
        <v>30711851201</v>
      </c>
      <c r="P68" s="442"/>
      <c r="Q68" s="443">
        <f>SUM(G68:O68)</f>
        <v>997776745744</v>
      </c>
      <c r="R68" s="444"/>
      <c r="S68" s="179"/>
      <c r="T68" s="179"/>
      <c r="U68" s="179"/>
      <c r="V68" s="179"/>
      <c r="W68" s="179"/>
      <c r="X68" s="179"/>
      <c r="Y68" s="524">
        <v>1903001</v>
      </c>
      <c r="Z68" s="525"/>
      <c r="AA68" s="526"/>
      <c r="AB68" s="441">
        <f>SUM(Y60,AC60)</f>
        <v>100001903001</v>
      </c>
      <c r="AC68" s="442"/>
      <c r="AD68" s="445">
        <f>SUM(Z60,AD60,AH60)</f>
        <v>766317000000</v>
      </c>
      <c r="AE68" s="446"/>
      <c r="AF68" s="445">
        <f>SUM(AI60)</f>
        <v>247087000000</v>
      </c>
      <c r="AG68" s="446"/>
      <c r="AH68" s="441">
        <f>SUM(AA60,AE60,AJ60)</f>
        <v>576125000000</v>
      </c>
      <c r="AI68" s="442"/>
      <c r="AJ68" s="441">
        <f>SUM(AF60,AK60)</f>
        <v>4200000000</v>
      </c>
      <c r="AK68" s="442"/>
      <c r="AL68" s="443">
        <f>SUM(AB68:AJ68)</f>
        <v>1693730903001</v>
      </c>
      <c r="AM68" s="444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524">
        <v>1903001</v>
      </c>
      <c r="AY68" s="525"/>
      <c r="AZ68" s="526"/>
      <c r="BA68" s="441">
        <f>SUM(AX60,BB60)</f>
        <v>-83338003587</v>
      </c>
      <c r="BB68" s="442"/>
      <c r="BC68" s="445">
        <f>SUM(AY60,BC60,BG60)</f>
        <v>11010898467</v>
      </c>
      <c r="BD68" s="446"/>
      <c r="BE68" s="445">
        <f>SUM(BH60)</f>
        <v>0</v>
      </c>
      <c r="BF68" s="446"/>
      <c r="BG68" s="441">
        <f>SUM(AZ60,BD60,BI60)</f>
        <v>3057999663</v>
      </c>
      <c r="BH68" s="442"/>
      <c r="BI68" s="441">
        <f>SUM(BE60,BJ60)</f>
        <v>-876148799</v>
      </c>
      <c r="BJ68" s="442"/>
      <c r="BK68" s="443">
        <f>SUM(BA68:BI68)</f>
        <v>-70145254256</v>
      </c>
      <c r="BL68" s="444"/>
      <c r="BM68" s="179"/>
      <c r="BN68" s="179"/>
      <c r="BO68" s="179"/>
      <c r="BP68" s="179"/>
      <c r="BQ68" s="179"/>
      <c r="BR68" s="179"/>
    </row>
    <row r="69" spans="2:70" ht="18" customHeight="1" x14ac:dyDescent="0.2">
      <c r="B69" s="407"/>
      <c r="C69" s="407"/>
      <c r="D69" s="527"/>
      <c r="E69" s="528"/>
      <c r="F69" s="529"/>
      <c r="G69" s="441">
        <f>SUM(D61,H61)</f>
        <v>96275828368</v>
      </c>
      <c r="H69" s="442"/>
      <c r="I69" s="445">
        <f>SUM(E61,I61,M61)</f>
        <v>37944031401</v>
      </c>
      <c r="J69" s="446"/>
      <c r="K69" s="445">
        <f>SUM(N61)</f>
        <v>1800000000</v>
      </c>
      <c r="L69" s="446"/>
      <c r="M69" s="441">
        <f>SUM(F61,J61,O61)</f>
        <v>18515977081</v>
      </c>
      <c r="N69" s="442"/>
      <c r="O69" s="441">
        <f>SUM(K61,P61)</f>
        <v>0</v>
      </c>
      <c r="P69" s="442"/>
      <c r="Q69" s="443">
        <f>SUM(G69:O69)</f>
        <v>154535836850</v>
      </c>
      <c r="R69" s="444"/>
      <c r="S69" s="179"/>
      <c r="T69" s="179"/>
      <c r="U69" s="179"/>
      <c r="V69" s="179"/>
      <c r="W69" s="179"/>
      <c r="X69" s="179"/>
      <c r="Y69" s="527"/>
      <c r="Z69" s="528"/>
      <c r="AA69" s="529"/>
      <c r="AB69" s="441">
        <f>SUM(Y61,AC61)</f>
        <v>18528000000</v>
      </c>
      <c r="AC69" s="442"/>
      <c r="AD69" s="445">
        <f>SUM(Z61,AD61,AH61)</f>
        <v>154749000000</v>
      </c>
      <c r="AE69" s="446"/>
      <c r="AF69" s="445">
        <f>SUM(AI61)</f>
        <v>2000000000</v>
      </c>
      <c r="AG69" s="446"/>
      <c r="AH69" s="441">
        <f>SUM(AA61,AE61,AJ61)</f>
        <v>100031000000</v>
      </c>
      <c r="AI69" s="442"/>
      <c r="AJ69" s="441">
        <f>SUM(AF61,AK61)</f>
        <v>1800000000</v>
      </c>
      <c r="AK69" s="442"/>
      <c r="AL69" s="443">
        <f>SUM(AB69:AJ69)</f>
        <v>277108000000</v>
      </c>
      <c r="AM69" s="444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527"/>
      <c r="AY69" s="528"/>
      <c r="AZ69" s="529"/>
      <c r="BA69" s="441">
        <f>SUM(AX61,BB61)</f>
        <v>-171632</v>
      </c>
      <c r="BB69" s="442"/>
      <c r="BC69" s="445">
        <f>SUM(AY61,BC61,BG61)</f>
        <v>-3755968599</v>
      </c>
      <c r="BD69" s="446"/>
      <c r="BE69" s="445">
        <f>SUM(BH61)</f>
        <v>0</v>
      </c>
      <c r="BF69" s="446"/>
      <c r="BG69" s="441">
        <f>SUM(AZ61,BD61,BI61)</f>
        <v>-12022919</v>
      </c>
      <c r="BH69" s="442"/>
      <c r="BI69" s="441">
        <f>SUM(BE61,BJ61)</f>
        <v>-2000000000</v>
      </c>
      <c r="BJ69" s="442"/>
      <c r="BK69" s="443">
        <f>SUM(BA69:BI69)</f>
        <v>-5768163150</v>
      </c>
      <c r="BL69" s="444"/>
      <c r="BM69" s="179"/>
      <c r="BN69" s="179"/>
      <c r="BO69" s="179"/>
      <c r="BP69" s="179"/>
      <c r="BQ69" s="179"/>
      <c r="BR69" s="179"/>
    </row>
    <row r="70" spans="2:70" ht="18" customHeight="1" x14ac:dyDescent="0.2">
      <c r="B70" s="408"/>
      <c r="C70" s="408"/>
      <c r="D70" s="530"/>
      <c r="E70" s="531"/>
      <c r="F70" s="532"/>
      <c r="G70" s="449">
        <f t="shared" ref="G70:Q70" si="118">SUM(G68:G69)</f>
        <v>543756824781</v>
      </c>
      <c r="H70" s="450"/>
      <c r="I70" s="447">
        <f t="shared" si="118"/>
        <v>266260929868</v>
      </c>
      <c r="J70" s="448"/>
      <c r="K70" s="447">
        <f t="shared" si="118"/>
        <v>4000000000</v>
      </c>
      <c r="L70" s="448"/>
      <c r="M70" s="449">
        <f t="shared" si="118"/>
        <v>307582976744</v>
      </c>
      <c r="N70" s="450"/>
      <c r="O70" s="449">
        <f t="shared" si="118"/>
        <v>30711851201</v>
      </c>
      <c r="P70" s="450"/>
      <c r="Q70" s="447">
        <f t="shared" si="118"/>
        <v>1152312582594</v>
      </c>
      <c r="R70" s="451"/>
      <c r="S70" s="179"/>
      <c r="T70" s="179"/>
      <c r="U70" s="179"/>
      <c r="V70" s="179"/>
      <c r="W70" s="179"/>
      <c r="X70" s="179"/>
      <c r="Y70" s="530"/>
      <c r="Z70" s="531"/>
      <c r="AA70" s="532"/>
      <c r="AB70" s="449">
        <f t="shared" ref="AB70" si="119">SUM(AB68:AB69)</f>
        <v>118529903001</v>
      </c>
      <c r="AC70" s="450"/>
      <c r="AD70" s="447">
        <f t="shared" ref="AD70" si="120">SUM(AD68:AD69)</f>
        <v>921066000000</v>
      </c>
      <c r="AE70" s="448"/>
      <c r="AF70" s="447">
        <f t="shared" ref="AF70" si="121">SUM(AF68:AF69)</f>
        <v>249087000000</v>
      </c>
      <c r="AG70" s="448"/>
      <c r="AH70" s="449">
        <f t="shared" ref="AH70" si="122">SUM(AH68:AH69)</f>
        <v>676156000000</v>
      </c>
      <c r="AI70" s="450"/>
      <c r="AJ70" s="449">
        <f t="shared" ref="AJ70" si="123">SUM(AJ68:AJ69)</f>
        <v>6000000000</v>
      </c>
      <c r="AK70" s="450"/>
      <c r="AL70" s="447">
        <f t="shared" ref="AL70" si="124">SUM(AL68:AL69)</f>
        <v>1970838903001</v>
      </c>
      <c r="AM70" s="451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530"/>
      <c r="AY70" s="531"/>
      <c r="AZ70" s="532"/>
      <c r="BA70" s="449">
        <f t="shared" ref="BA70" si="125">SUM(BA68:BA69)</f>
        <v>-83338175219</v>
      </c>
      <c r="BB70" s="450"/>
      <c r="BC70" s="447">
        <f t="shared" ref="BC70" si="126">SUM(BC68:BC69)</f>
        <v>7254929868</v>
      </c>
      <c r="BD70" s="448"/>
      <c r="BE70" s="447">
        <f t="shared" ref="BE70" si="127">SUM(BE68:BE69)</f>
        <v>0</v>
      </c>
      <c r="BF70" s="448"/>
      <c r="BG70" s="449">
        <f t="shared" ref="BG70" si="128">SUM(BG68:BG69)</f>
        <v>3045976744</v>
      </c>
      <c r="BH70" s="450"/>
      <c r="BI70" s="449">
        <f t="shared" ref="BI70" si="129">SUM(BI68:BI69)</f>
        <v>-2876148799</v>
      </c>
      <c r="BJ70" s="450"/>
      <c r="BK70" s="447">
        <f t="shared" ref="BK70" si="130">SUM(BK68:BK69)</f>
        <v>-75913417406</v>
      </c>
      <c r="BL70" s="451"/>
      <c r="BM70" s="179"/>
      <c r="BN70" s="179"/>
      <c r="BO70" s="179"/>
      <c r="BP70" s="179"/>
      <c r="BQ70" s="179"/>
      <c r="BR70" s="179"/>
    </row>
    <row r="71" spans="2:70" ht="18" customHeight="1" x14ac:dyDescent="0.2">
      <c r="B71" s="404"/>
      <c r="C71" s="404"/>
      <c r="D71" s="533">
        <v>1904004</v>
      </c>
      <c r="E71" s="534"/>
      <c r="F71" s="535"/>
      <c r="G71" s="441">
        <f>SUM(D63,H63)</f>
        <v>240477968137</v>
      </c>
      <c r="H71" s="442"/>
      <c r="I71" s="445">
        <f>SUM(E63,I63,M63)</f>
        <v>107198491427</v>
      </c>
      <c r="J71" s="446"/>
      <c r="K71" s="445">
        <f>SUM(N63)</f>
        <v>2200000000</v>
      </c>
      <c r="L71" s="446"/>
      <c r="M71" s="441">
        <f>SUM(F63,J63,O63)</f>
        <v>49366957842</v>
      </c>
      <c r="N71" s="442"/>
      <c r="O71" s="441">
        <f>SUM(K63,P63)</f>
        <v>0</v>
      </c>
      <c r="P71" s="442"/>
      <c r="Q71" s="443">
        <f>SUM(G71:O71)</f>
        <v>399243417406</v>
      </c>
      <c r="R71" s="444"/>
      <c r="S71" s="179"/>
      <c r="T71" s="179"/>
      <c r="U71" s="179"/>
      <c r="V71" s="179"/>
      <c r="W71" s="179"/>
      <c r="X71" s="179"/>
      <c r="Y71" s="533">
        <v>1904004</v>
      </c>
      <c r="Z71" s="534"/>
      <c r="AA71" s="535"/>
      <c r="AB71" s="441">
        <f>SUM(Y63,AC63)</f>
        <v>36593904004</v>
      </c>
      <c r="AC71" s="442"/>
      <c r="AD71" s="445">
        <f>SUM(Z63,AD63,AH63)</f>
        <v>296765000000</v>
      </c>
      <c r="AE71" s="446"/>
      <c r="AF71" s="445">
        <f>SUM(AI63)</f>
        <v>0</v>
      </c>
      <c r="AG71" s="446"/>
      <c r="AH71" s="441">
        <f>SUM(AA63,AE63,AJ63)</f>
        <v>187313000000</v>
      </c>
      <c r="AI71" s="442"/>
      <c r="AJ71" s="441">
        <f>SUM(AF63,AK63)</f>
        <v>2200000000</v>
      </c>
      <c r="AK71" s="442"/>
      <c r="AL71" s="443">
        <f>SUM(AB71:AJ71)</f>
        <v>522871904004</v>
      </c>
      <c r="AM71" s="444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533">
        <v>1904004</v>
      </c>
      <c r="AY71" s="534"/>
      <c r="AZ71" s="535"/>
      <c r="BA71" s="441">
        <f>SUM(AX63,BB63)</f>
        <v>56074968137</v>
      </c>
      <c r="BB71" s="442"/>
      <c r="BC71" s="445">
        <f>SUM(AY63,BC63,BG63)</f>
        <v>28518491427</v>
      </c>
      <c r="BD71" s="446"/>
      <c r="BE71" s="445">
        <f>SUM(BH63)</f>
        <v>0</v>
      </c>
      <c r="BF71" s="446"/>
      <c r="BG71" s="441">
        <f>SUM(AZ63,BD63,BI63)</f>
        <v>10174957842</v>
      </c>
      <c r="BH71" s="442"/>
      <c r="BI71" s="441">
        <f>SUM(BE63,BJ63)</f>
        <v>0</v>
      </c>
      <c r="BJ71" s="442"/>
      <c r="BK71" s="443">
        <f>SUM(BA71:BI71)</f>
        <v>94768417406</v>
      </c>
      <c r="BL71" s="444"/>
      <c r="BM71" s="179"/>
      <c r="BN71" s="179"/>
      <c r="BO71" s="179"/>
      <c r="BP71" s="179"/>
      <c r="BQ71" s="179"/>
      <c r="BR71" s="179"/>
    </row>
    <row r="72" spans="2:70" ht="18" customHeight="1" x14ac:dyDescent="0.2">
      <c r="B72" s="404"/>
      <c r="C72" s="404"/>
      <c r="D72" s="533">
        <v>1002115</v>
      </c>
      <c r="E72" s="534"/>
      <c r="F72" s="535"/>
      <c r="G72" s="441">
        <f>SUM(D64,H64)</f>
        <v>0</v>
      </c>
      <c r="H72" s="442"/>
      <c r="I72" s="445">
        <f>SUM(E64,I64,M64)</f>
        <v>0</v>
      </c>
      <c r="J72" s="446"/>
      <c r="K72" s="445">
        <f>SUM(N64)</f>
        <v>0</v>
      </c>
      <c r="L72" s="446"/>
      <c r="M72" s="441">
        <f>SUM(F64,J64,O64)</f>
        <v>0</v>
      </c>
      <c r="N72" s="442"/>
      <c r="O72" s="441">
        <f>SUM(K64,P64)</f>
        <v>0</v>
      </c>
      <c r="P72" s="442"/>
      <c r="Q72" s="443">
        <f>SUM(G72:O72)</f>
        <v>0</v>
      </c>
      <c r="R72" s="444"/>
      <c r="S72" s="179"/>
      <c r="T72" s="179"/>
      <c r="U72" s="179"/>
      <c r="V72" s="179"/>
      <c r="W72" s="179"/>
      <c r="X72" s="179"/>
      <c r="Y72" s="533">
        <v>1002115</v>
      </c>
      <c r="Z72" s="534"/>
      <c r="AA72" s="535"/>
      <c r="AB72" s="441">
        <f>SUM(Y64,AC64)</f>
        <v>1002115</v>
      </c>
      <c r="AC72" s="442"/>
      <c r="AD72" s="445">
        <f>SUM(Z64,AD64,AH64)</f>
        <v>0</v>
      </c>
      <c r="AE72" s="446"/>
      <c r="AF72" s="445">
        <f>SUM(AI64)</f>
        <v>0</v>
      </c>
      <c r="AG72" s="446"/>
      <c r="AH72" s="441">
        <f>SUM(AA64,AE64,AJ64)</f>
        <v>0</v>
      </c>
      <c r="AI72" s="442"/>
      <c r="AJ72" s="441">
        <f>SUM(AF64,AK64)</f>
        <v>0</v>
      </c>
      <c r="AK72" s="442"/>
      <c r="AL72" s="443">
        <f>SUM(AB72:AJ72)</f>
        <v>1002115</v>
      </c>
      <c r="AM72" s="444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533">
        <v>1002115</v>
      </c>
      <c r="AY72" s="534"/>
      <c r="AZ72" s="535"/>
      <c r="BA72" s="441">
        <f>SUM(AX64,BB64)</f>
        <v>0</v>
      </c>
      <c r="BB72" s="442"/>
      <c r="BC72" s="445">
        <f>SUM(AY64,BC64,BG64)</f>
        <v>0</v>
      </c>
      <c r="BD72" s="446"/>
      <c r="BE72" s="445">
        <f>SUM(BH64)</f>
        <v>0</v>
      </c>
      <c r="BF72" s="446"/>
      <c r="BG72" s="441">
        <f>SUM(AZ64,BD64,BI64)</f>
        <v>0</v>
      </c>
      <c r="BH72" s="442"/>
      <c r="BI72" s="441">
        <f>SUM(BE64,BJ64)</f>
        <v>0</v>
      </c>
      <c r="BJ72" s="442"/>
      <c r="BK72" s="443">
        <f>SUM(BA72:BI72)</f>
        <v>0</v>
      </c>
      <c r="BL72" s="444"/>
      <c r="BM72" s="179"/>
      <c r="BN72" s="179"/>
      <c r="BO72" s="179"/>
      <c r="BP72" s="179"/>
      <c r="BQ72" s="179"/>
      <c r="BR72" s="179"/>
    </row>
    <row r="73" spans="2:70" ht="18" customHeight="1" thickBot="1" x14ac:dyDescent="0.25">
      <c r="B73" s="405"/>
      <c r="C73" s="405"/>
      <c r="D73" s="541" t="s">
        <v>283</v>
      </c>
      <c r="E73" s="542"/>
      <c r="F73" s="543"/>
      <c r="G73" s="438">
        <f>SUM(G70:H72)</f>
        <v>784234792918</v>
      </c>
      <c r="H73" s="439"/>
      <c r="I73" s="436">
        <f>SUM(I70:J72)</f>
        <v>373459421295</v>
      </c>
      <c r="J73" s="437"/>
      <c r="K73" s="436">
        <f>SUM(K70:L72)</f>
        <v>6200000000</v>
      </c>
      <c r="L73" s="437"/>
      <c r="M73" s="438">
        <f>SUM(M70:N72)</f>
        <v>356949934586</v>
      </c>
      <c r="N73" s="439"/>
      <c r="O73" s="438">
        <f>SUM(O70:P72)</f>
        <v>30711851201</v>
      </c>
      <c r="P73" s="439"/>
      <c r="Q73" s="436">
        <f>SUM(Q70:R72)</f>
        <v>1551556000000</v>
      </c>
      <c r="R73" s="440"/>
      <c r="S73" s="179"/>
      <c r="T73" s="179"/>
      <c r="U73" s="179"/>
      <c r="V73" s="179"/>
      <c r="W73" s="179"/>
      <c r="X73" s="179"/>
      <c r="Y73" s="541" t="s">
        <v>283</v>
      </c>
      <c r="Z73" s="542"/>
      <c r="AA73" s="543"/>
      <c r="AB73" s="438">
        <f>SUM(AB70:AC72)</f>
        <v>155124809120</v>
      </c>
      <c r="AC73" s="439"/>
      <c r="AD73" s="436">
        <f>SUM(AD70:AE72)</f>
        <v>1217831000000</v>
      </c>
      <c r="AE73" s="437"/>
      <c r="AF73" s="436">
        <f>SUM(AF70:AG72)</f>
        <v>249087000000</v>
      </c>
      <c r="AG73" s="437"/>
      <c r="AH73" s="438">
        <f>SUM(AH70:AI72)</f>
        <v>863469000000</v>
      </c>
      <c r="AI73" s="439"/>
      <c r="AJ73" s="438">
        <f>SUM(AJ70:AK72)</f>
        <v>8200000000</v>
      </c>
      <c r="AK73" s="439"/>
      <c r="AL73" s="436">
        <f>SUM(AL70:AM72)</f>
        <v>2493711809120</v>
      </c>
      <c r="AM73" s="440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541" t="s">
        <v>283</v>
      </c>
      <c r="AY73" s="542"/>
      <c r="AZ73" s="543"/>
      <c r="BA73" s="438">
        <f>SUM(BA70:BB72)</f>
        <v>-27263207082</v>
      </c>
      <c r="BB73" s="439"/>
      <c r="BC73" s="436">
        <f>SUM(BC70:BD72)</f>
        <v>35773421295</v>
      </c>
      <c r="BD73" s="437"/>
      <c r="BE73" s="436">
        <f>SUM(BE70:BF72)</f>
        <v>0</v>
      </c>
      <c r="BF73" s="437"/>
      <c r="BG73" s="438">
        <f>SUM(BG70:BH72)</f>
        <v>13220934586</v>
      </c>
      <c r="BH73" s="439"/>
      <c r="BI73" s="438">
        <f>SUM(BI70:BJ72)</f>
        <v>-2876148799</v>
      </c>
      <c r="BJ73" s="439"/>
      <c r="BK73" s="436">
        <f>SUM(BK70:BL72)</f>
        <v>18855000000</v>
      </c>
      <c r="BL73" s="440"/>
      <c r="BM73" s="179"/>
      <c r="BN73" s="179"/>
      <c r="BO73" s="179"/>
      <c r="BP73" s="179"/>
      <c r="BQ73" s="179"/>
      <c r="BR73" s="179"/>
    </row>
    <row r="74" spans="2:70" ht="18" customHeight="1" thickBot="1" x14ac:dyDescent="0.25">
      <c r="D74" s="418"/>
      <c r="E74" s="418"/>
      <c r="F74" s="418" t="s">
        <v>416</v>
      </c>
      <c r="G74" s="438">
        <v>787081710125</v>
      </c>
      <c r="H74" s="439"/>
      <c r="I74" s="438">
        <v>370612504084</v>
      </c>
      <c r="J74" s="439"/>
      <c r="K74" s="418"/>
      <c r="L74" s="418"/>
      <c r="M74" s="418"/>
      <c r="N74" s="418"/>
      <c r="O74" s="418"/>
      <c r="P74" s="418"/>
      <c r="Q74" s="418"/>
      <c r="R74" s="418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</row>
    <row r="75" spans="2:70" ht="18" customHeight="1" thickBot="1" x14ac:dyDescent="0.25">
      <c r="D75" s="418"/>
      <c r="E75" s="418" t="s">
        <v>418</v>
      </c>
      <c r="F75" s="418" t="s">
        <v>417</v>
      </c>
      <c r="G75" s="438">
        <f>G73-G74</f>
        <v>-2846917207</v>
      </c>
      <c r="H75" s="439"/>
      <c r="I75" s="438">
        <f>I73-I74</f>
        <v>2846917211</v>
      </c>
      <c r="J75" s="439"/>
      <c r="K75" s="418"/>
      <c r="L75" s="418"/>
      <c r="M75" s="418"/>
      <c r="N75" s="418"/>
      <c r="O75" s="418"/>
      <c r="P75" s="418"/>
      <c r="Q75" s="418"/>
      <c r="R75" s="418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</row>
    <row r="76" spans="2:70" ht="18" customHeight="1" thickBot="1" x14ac:dyDescent="0.25">
      <c r="D76" s="418"/>
      <c r="E76" s="418"/>
      <c r="F76" s="418"/>
      <c r="G76" s="438">
        <f>SUM(G74:H75)</f>
        <v>784234792918</v>
      </c>
      <c r="H76" s="439"/>
      <c r="I76" s="438">
        <f>SUM(I74:J75)</f>
        <v>373459421295</v>
      </c>
      <c r="J76" s="439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AA76" s="418"/>
      <c r="AB76" s="418"/>
      <c r="AC76" s="418"/>
      <c r="AD76" s="418"/>
      <c r="AE76" s="418"/>
      <c r="AF76" s="418"/>
      <c r="AG76" s="418"/>
      <c r="AH76" s="418"/>
      <c r="AI76" s="418"/>
      <c r="AJ76" s="418"/>
      <c r="AK76" s="418"/>
      <c r="AL76" s="418"/>
      <c r="AM76" s="418"/>
      <c r="AN76" s="418"/>
      <c r="AO76" s="418"/>
      <c r="AP76" s="418"/>
      <c r="AQ76" s="418"/>
      <c r="AR76" s="418"/>
      <c r="AS76" s="418"/>
      <c r="AT76" s="418"/>
      <c r="AU76" s="418"/>
    </row>
  </sheetData>
  <mergeCells count="403">
    <mergeCell ref="G76:H76"/>
    <mergeCell ref="I76:J76"/>
    <mergeCell ref="AD72:AE72"/>
    <mergeCell ref="AF72:AG72"/>
    <mergeCell ref="AH72:AI72"/>
    <mergeCell ref="AB72:AC72"/>
    <mergeCell ref="K72:L72"/>
    <mergeCell ref="M72:N72"/>
    <mergeCell ref="O72:P72"/>
    <mergeCell ref="Q72:R72"/>
    <mergeCell ref="Y72:AA72"/>
    <mergeCell ref="G74:H74"/>
    <mergeCell ref="I74:J74"/>
    <mergeCell ref="G75:H75"/>
    <mergeCell ref="I75:J75"/>
    <mergeCell ref="K70:L70"/>
    <mergeCell ref="AL68:AM68"/>
    <mergeCell ref="G69:H69"/>
    <mergeCell ref="I69:J69"/>
    <mergeCell ref="K69:L69"/>
    <mergeCell ref="AJ72:AK72"/>
    <mergeCell ref="AL72:AM72"/>
    <mergeCell ref="D73:F73"/>
    <mergeCell ref="G73:H73"/>
    <mergeCell ref="I73:J73"/>
    <mergeCell ref="K73:L73"/>
    <mergeCell ref="M73:N73"/>
    <mergeCell ref="O73:P73"/>
    <mergeCell ref="Q73:R73"/>
    <mergeCell ref="Y73:AA73"/>
    <mergeCell ref="AB73:AC73"/>
    <mergeCell ref="AD73:AE73"/>
    <mergeCell ref="AF73:AG73"/>
    <mergeCell ref="AH73:AI73"/>
    <mergeCell ref="AJ73:AK73"/>
    <mergeCell ref="AL73:AM73"/>
    <mergeCell ref="D72:F72"/>
    <mergeCell ref="G72:H72"/>
    <mergeCell ref="I72:J72"/>
    <mergeCell ref="AD69:AE69"/>
    <mergeCell ref="AF69:AG69"/>
    <mergeCell ref="AH69:AI69"/>
    <mergeCell ref="AJ69:AK69"/>
    <mergeCell ref="AL69:AM69"/>
    <mergeCell ref="AL70:AM70"/>
    <mergeCell ref="D71:F71"/>
    <mergeCell ref="G71:H71"/>
    <mergeCell ref="I71:J71"/>
    <mergeCell ref="K71:L71"/>
    <mergeCell ref="M71:N71"/>
    <mergeCell ref="O71:P71"/>
    <mergeCell ref="Q71:R71"/>
    <mergeCell ref="Y71:AA71"/>
    <mergeCell ref="AB71:AC71"/>
    <mergeCell ref="AD71:AE71"/>
    <mergeCell ref="AF71:AG71"/>
    <mergeCell ref="AH71:AI71"/>
    <mergeCell ref="AJ71:AK71"/>
    <mergeCell ref="AL71:AM71"/>
    <mergeCell ref="D68:F70"/>
    <mergeCell ref="AB68:AC68"/>
    <mergeCell ref="G70:H70"/>
    <mergeCell ref="I70:J70"/>
    <mergeCell ref="AH70:AI70"/>
    <mergeCell ref="AJ70:AK70"/>
    <mergeCell ref="M70:N70"/>
    <mergeCell ref="O70:P70"/>
    <mergeCell ref="Q70:R70"/>
    <mergeCell ref="AB70:AC70"/>
    <mergeCell ref="B66:R66"/>
    <mergeCell ref="Y66:AO66"/>
    <mergeCell ref="D67:F67"/>
    <mergeCell ref="G67:H67"/>
    <mergeCell ref="I67:J67"/>
    <mergeCell ref="K67:L67"/>
    <mergeCell ref="M67:N67"/>
    <mergeCell ref="O67:P67"/>
    <mergeCell ref="Q67:R67"/>
    <mergeCell ref="Y67:AA67"/>
    <mergeCell ref="AB67:AC67"/>
    <mergeCell ref="AD67:AE67"/>
    <mergeCell ref="AF67:AG67"/>
    <mergeCell ref="AH67:AI67"/>
    <mergeCell ref="AJ67:AK67"/>
    <mergeCell ref="AL67:AM67"/>
    <mergeCell ref="AD68:AE68"/>
    <mergeCell ref="AF68:AG68"/>
    <mergeCell ref="AH68:AI68"/>
    <mergeCell ref="AJ68:AK68"/>
    <mergeCell ref="AP57:AU58"/>
    <mergeCell ref="D58:G58"/>
    <mergeCell ref="H58:L58"/>
    <mergeCell ref="M58:Q58"/>
    <mergeCell ref="AA58:AD58"/>
    <mergeCell ref="AE58:AI58"/>
    <mergeCell ref="AJ58:AN58"/>
    <mergeCell ref="AE57:AN57"/>
    <mergeCell ref="AO57:AO59"/>
    <mergeCell ref="G68:H68"/>
    <mergeCell ref="I68:J68"/>
    <mergeCell ref="K68:L68"/>
    <mergeCell ref="M68:N68"/>
    <mergeCell ref="O68:P68"/>
    <mergeCell ref="Q68:R68"/>
    <mergeCell ref="Y68:AA70"/>
    <mergeCell ref="AD70:AE70"/>
    <mergeCell ref="AF70:AG70"/>
    <mergeCell ref="M69:N69"/>
    <mergeCell ref="O69:P69"/>
    <mergeCell ref="Q69:R69"/>
    <mergeCell ref="AB69:AC69"/>
    <mergeCell ref="B60:B62"/>
    <mergeCell ref="Y60:Y62"/>
    <mergeCell ref="B57:B59"/>
    <mergeCell ref="D57:G57"/>
    <mergeCell ref="H57:Q57"/>
    <mergeCell ref="R57:R59"/>
    <mergeCell ref="S57:X58"/>
    <mergeCell ref="Y57:Y59"/>
    <mergeCell ref="AA57:AD57"/>
    <mergeCell ref="AX72:AZ72"/>
    <mergeCell ref="BA72:BB72"/>
    <mergeCell ref="BC72:BD72"/>
    <mergeCell ref="BE72:BF72"/>
    <mergeCell ref="BG72:BH72"/>
    <mergeCell ref="BI72:BJ72"/>
    <mergeCell ref="BK72:BL72"/>
    <mergeCell ref="AX73:AZ73"/>
    <mergeCell ref="BA73:BB73"/>
    <mergeCell ref="BC73:BD73"/>
    <mergeCell ref="BE73:BF73"/>
    <mergeCell ref="BG73:BH73"/>
    <mergeCell ref="BI73:BJ73"/>
    <mergeCell ref="BK73:BL73"/>
    <mergeCell ref="BG70:BH70"/>
    <mergeCell ref="BI70:BJ70"/>
    <mergeCell ref="BK70:BL70"/>
    <mergeCell ref="AX71:AZ71"/>
    <mergeCell ref="BA71:BB71"/>
    <mergeCell ref="BC71:BD71"/>
    <mergeCell ref="BE71:BF71"/>
    <mergeCell ref="BG71:BH71"/>
    <mergeCell ref="BI71:BJ71"/>
    <mergeCell ref="BK71:BL71"/>
    <mergeCell ref="AV66:BL66"/>
    <mergeCell ref="AX67:AZ67"/>
    <mergeCell ref="BA67:BB67"/>
    <mergeCell ref="BC67:BD67"/>
    <mergeCell ref="BE67:BF67"/>
    <mergeCell ref="BG67:BH67"/>
    <mergeCell ref="BI67:BJ67"/>
    <mergeCell ref="BK67:BL67"/>
    <mergeCell ref="AX68:AZ70"/>
    <mergeCell ref="BA68:BB68"/>
    <mergeCell ref="BC68:BD68"/>
    <mergeCell ref="BE68:BF68"/>
    <mergeCell ref="BG68:BH68"/>
    <mergeCell ref="BI68:BJ68"/>
    <mergeCell ref="BK68:BL68"/>
    <mergeCell ref="BA69:BB69"/>
    <mergeCell ref="BC69:BD69"/>
    <mergeCell ref="BE69:BF69"/>
    <mergeCell ref="BG69:BH69"/>
    <mergeCell ref="BI69:BJ69"/>
    <mergeCell ref="BK69:BL69"/>
    <mergeCell ref="BA70:BB70"/>
    <mergeCell ref="BC70:BD70"/>
    <mergeCell ref="BE70:BF70"/>
    <mergeCell ref="AV57:AV59"/>
    <mergeCell ref="AX57:BA57"/>
    <mergeCell ref="BB57:BK57"/>
    <mergeCell ref="BL57:BL59"/>
    <mergeCell ref="BM57:BR58"/>
    <mergeCell ref="AX58:BA58"/>
    <mergeCell ref="BB58:BF58"/>
    <mergeCell ref="BG58:BK58"/>
    <mergeCell ref="AV60:AV62"/>
    <mergeCell ref="AJ3:AN3"/>
    <mergeCell ref="B13:B15"/>
    <mergeCell ref="D13:G13"/>
    <mergeCell ref="H13:Q13"/>
    <mergeCell ref="R13:R15"/>
    <mergeCell ref="S13:X14"/>
    <mergeCell ref="D14:G14"/>
    <mergeCell ref="H14:L14"/>
    <mergeCell ref="M14:Q14"/>
    <mergeCell ref="B5:B7"/>
    <mergeCell ref="B10:B11"/>
    <mergeCell ref="C10:C11"/>
    <mergeCell ref="D11:G11"/>
    <mergeCell ref="H11:Q11"/>
    <mergeCell ref="M12:N12"/>
    <mergeCell ref="Y5:Y7"/>
    <mergeCell ref="Y10:Y11"/>
    <mergeCell ref="Z10:Z11"/>
    <mergeCell ref="AA11:AD11"/>
    <mergeCell ref="AE11:AN11"/>
    <mergeCell ref="AJ12:AK12"/>
    <mergeCell ref="Y13:Y15"/>
    <mergeCell ref="AA13:AD13"/>
    <mergeCell ref="AE13:AN13"/>
    <mergeCell ref="D33:G33"/>
    <mergeCell ref="H33:Q33"/>
    <mergeCell ref="B35:B37"/>
    <mergeCell ref="D35:G35"/>
    <mergeCell ref="H35:Q35"/>
    <mergeCell ref="C32:C33"/>
    <mergeCell ref="B27:B29"/>
    <mergeCell ref="B1:X1"/>
    <mergeCell ref="Y1:AU1"/>
    <mergeCell ref="D2:G2"/>
    <mergeCell ref="H2:Q2"/>
    <mergeCell ref="R2:R4"/>
    <mergeCell ref="S2:X3"/>
    <mergeCell ref="B3:B4"/>
    <mergeCell ref="D3:G3"/>
    <mergeCell ref="H3:L3"/>
    <mergeCell ref="M3:Q3"/>
    <mergeCell ref="AA2:AD2"/>
    <mergeCell ref="AE2:AN2"/>
    <mergeCell ref="AO2:AO4"/>
    <mergeCell ref="AP2:AU3"/>
    <mergeCell ref="Y3:Y4"/>
    <mergeCell ref="AA3:AD3"/>
    <mergeCell ref="AE3:AI3"/>
    <mergeCell ref="C43:C44"/>
    <mergeCell ref="S35:X36"/>
    <mergeCell ref="D36:G36"/>
    <mergeCell ref="H36:L36"/>
    <mergeCell ref="M36:Q36"/>
    <mergeCell ref="B38:B40"/>
    <mergeCell ref="R35:R37"/>
    <mergeCell ref="B16:B18"/>
    <mergeCell ref="B21:B22"/>
    <mergeCell ref="D22:G22"/>
    <mergeCell ref="H22:Q22"/>
    <mergeCell ref="B24:B26"/>
    <mergeCell ref="D24:G24"/>
    <mergeCell ref="H24:Q24"/>
    <mergeCell ref="C21:C22"/>
    <mergeCell ref="B43:B44"/>
    <mergeCell ref="D44:G44"/>
    <mergeCell ref="H44:Q44"/>
    <mergeCell ref="R24:R26"/>
    <mergeCell ref="S24:X25"/>
    <mergeCell ref="D25:G25"/>
    <mergeCell ref="H25:L25"/>
    <mergeCell ref="M25:Q25"/>
    <mergeCell ref="B32:B33"/>
    <mergeCell ref="B54:B55"/>
    <mergeCell ref="D55:G55"/>
    <mergeCell ref="H55:Q55"/>
    <mergeCell ref="C54:C55"/>
    <mergeCell ref="R46:R48"/>
    <mergeCell ref="S46:X47"/>
    <mergeCell ref="D47:G47"/>
    <mergeCell ref="H47:L47"/>
    <mergeCell ref="M47:Q47"/>
    <mergeCell ref="B49:B51"/>
    <mergeCell ref="B46:B48"/>
    <mergeCell ref="D46:G46"/>
    <mergeCell ref="H46:Q46"/>
    <mergeCell ref="AO13:AO15"/>
    <mergeCell ref="AP13:AU14"/>
    <mergeCell ref="AA14:AD14"/>
    <mergeCell ref="AE14:AI14"/>
    <mergeCell ref="AJ14:AN14"/>
    <mergeCell ref="Y16:Y18"/>
    <mergeCell ref="Y21:Y22"/>
    <mergeCell ref="AA22:AD22"/>
    <mergeCell ref="AE22:AN22"/>
    <mergeCell ref="Y24:Y26"/>
    <mergeCell ref="AA24:AD24"/>
    <mergeCell ref="AE24:AN24"/>
    <mergeCell ref="AO24:AO26"/>
    <mergeCell ref="AP24:AU25"/>
    <mergeCell ref="AA25:AD25"/>
    <mergeCell ref="AE25:AI25"/>
    <mergeCell ref="AJ25:AN25"/>
    <mergeCell ref="AO46:AO48"/>
    <mergeCell ref="AP46:AU47"/>
    <mergeCell ref="AA47:AD47"/>
    <mergeCell ref="AE47:AI47"/>
    <mergeCell ref="AJ47:AN47"/>
    <mergeCell ref="Y27:Y29"/>
    <mergeCell ref="Y32:Y33"/>
    <mergeCell ref="AA33:AD33"/>
    <mergeCell ref="AE33:AN33"/>
    <mergeCell ref="Y35:Y37"/>
    <mergeCell ref="AA35:AD35"/>
    <mergeCell ref="AE35:AN35"/>
    <mergeCell ref="AO35:AO37"/>
    <mergeCell ref="AP35:AU36"/>
    <mergeCell ref="AA36:AD36"/>
    <mergeCell ref="AE36:AI36"/>
    <mergeCell ref="AJ36:AN36"/>
    <mergeCell ref="Y49:Y51"/>
    <mergeCell ref="Y54:Y55"/>
    <mergeCell ref="AA55:AD55"/>
    <mergeCell ref="AE55:AN55"/>
    <mergeCell ref="Y38:Y40"/>
    <mergeCell ref="Y43:Y44"/>
    <mergeCell ref="AA44:AD44"/>
    <mergeCell ref="AE44:AN44"/>
    <mergeCell ref="Y46:Y48"/>
    <mergeCell ref="AA46:AD46"/>
    <mergeCell ref="AE46:AN46"/>
    <mergeCell ref="BG12:BH12"/>
    <mergeCell ref="AV13:AV15"/>
    <mergeCell ref="AX13:BA13"/>
    <mergeCell ref="BB13:BK13"/>
    <mergeCell ref="AV24:AV26"/>
    <mergeCell ref="AX24:BA24"/>
    <mergeCell ref="BB24:BK24"/>
    <mergeCell ref="AV35:AV37"/>
    <mergeCell ref="AX35:BA35"/>
    <mergeCell ref="BB35:BK35"/>
    <mergeCell ref="BL2:BL4"/>
    <mergeCell ref="BM2:BR3"/>
    <mergeCell ref="AV3:AV4"/>
    <mergeCell ref="AX3:BA3"/>
    <mergeCell ref="BB3:BF3"/>
    <mergeCell ref="BG3:BK3"/>
    <mergeCell ref="AV5:AV7"/>
    <mergeCell ref="AV10:AV11"/>
    <mergeCell ref="AW10:AW11"/>
    <mergeCell ref="AX11:BA11"/>
    <mergeCell ref="BB11:BK11"/>
    <mergeCell ref="AX2:BA2"/>
    <mergeCell ref="BB2:BK2"/>
    <mergeCell ref="BM10:BM11"/>
    <mergeCell ref="BN10:BN11"/>
    <mergeCell ref="BO10:BO11"/>
    <mergeCell ref="BP10:BP11"/>
    <mergeCell ref="BQ10:BQ11"/>
    <mergeCell ref="BR10:BR11"/>
    <mergeCell ref="BL13:BL15"/>
    <mergeCell ref="BM13:BR14"/>
    <mergeCell ref="AX14:BA14"/>
    <mergeCell ref="BB14:BF14"/>
    <mergeCell ref="BG14:BK14"/>
    <mergeCell ref="AV16:AV18"/>
    <mergeCell ref="AV21:AV22"/>
    <mergeCell ref="AX22:BA22"/>
    <mergeCell ref="BB22:BK22"/>
    <mergeCell ref="AW21:AW22"/>
    <mergeCell ref="BM21:BM22"/>
    <mergeCell ref="BN21:BN22"/>
    <mergeCell ref="BO21:BO22"/>
    <mergeCell ref="BP21:BP22"/>
    <mergeCell ref="BQ21:BQ22"/>
    <mergeCell ref="BR21:BR22"/>
    <mergeCell ref="BL24:BL26"/>
    <mergeCell ref="BM24:BR25"/>
    <mergeCell ref="AX25:BA25"/>
    <mergeCell ref="BB25:BF25"/>
    <mergeCell ref="BG25:BK25"/>
    <mergeCell ref="AV27:AV29"/>
    <mergeCell ref="AV32:AV33"/>
    <mergeCell ref="AX33:BA33"/>
    <mergeCell ref="BB33:BK33"/>
    <mergeCell ref="AW32:AW33"/>
    <mergeCell ref="BM32:BM33"/>
    <mergeCell ref="BN32:BN33"/>
    <mergeCell ref="BO32:BO33"/>
    <mergeCell ref="BP32:BP33"/>
    <mergeCell ref="BQ32:BQ33"/>
    <mergeCell ref="BR32:BR33"/>
    <mergeCell ref="BL35:BL37"/>
    <mergeCell ref="BM35:BR36"/>
    <mergeCell ref="AX36:BA36"/>
    <mergeCell ref="BB36:BF36"/>
    <mergeCell ref="BG36:BK36"/>
    <mergeCell ref="AV38:AV40"/>
    <mergeCell ref="AV43:AV44"/>
    <mergeCell ref="AX44:BA44"/>
    <mergeCell ref="BB44:BK44"/>
    <mergeCell ref="AW43:AW44"/>
    <mergeCell ref="BM43:BM44"/>
    <mergeCell ref="BN43:BN44"/>
    <mergeCell ref="BO43:BO44"/>
    <mergeCell ref="BP43:BP44"/>
    <mergeCell ref="BQ43:BQ44"/>
    <mergeCell ref="BR43:BR44"/>
    <mergeCell ref="BL46:BL48"/>
    <mergeCell ref="BM46:BR47"/>
    <mergeCell ref="AX47:BA47"/>
    <mergeCell ref="BB47:BF47"/>
    <mergeCell ref="BG47:BK47"/>
    <mergeCell ref="AV49:AV51"/>
    <mergeCell ref="AV54:AV55"/>
    <mergeCell ref="AX55:BA55"/>
    <mergeCell ref="BB55:BK55"/>
    <mergeCell ref="AW54:AW55"/>
    <mergeCell ref="AV46:AV48"/>
    <mergeCell ref="AX46:BA46"/>
    <mergeCell ref="BB46:BK46"/>
    <mergeCell ref="BM54:BM55"/>
    <mergeCell ref="BN54:BN55"/>
    <mergeCell ref="BO54:BO55"/>
    <mergeCell ref="BP54:BP55"/>
    <mergeCell ref="BQ54:BQ55"/>
    <mergeCell ref="BR54:BR55"/>
  </mergeCells>
  <pageMargins left="0" right="0" top="0" bottom="0" header="0" footer="0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C7871-78E0-4996-9C14-EC819FFD08CD}">
  <dimension ref="A1:X57"/>
  <sheetViews>
    <sheetView rightToLeft="1" topLeftCell="B22" zoomScale="98" zoomScaleNormal="98" workbookViewId="0">
      <selection activeCell="C6" sqref="C6"/>
    </sheetView>
  </sheetViews>
  <sheetFormatPr defaultColWidth="12.140625" defaultRowHeight="24" customHeight="1" x14ac:dyDescent="0.25"/>
  <cols>
    <col min="1" max="1" width="42.28515625" style="154" customWidth="1"/>
    <col min="2" max="2" width="26.140625" style="174" bestFit="1" customWidth="1"/>
    <col min="3" max="3" width="12.85546875" style="144" customWidth="1"/>
    <col min="4" max="4" width="13.42578125" style="155" customWidth="1"/>
    <col min="5" max="5" width="10.42578125" style="144" customWidth="1"/>
    <col min="6" max="6" width="13.42578125" style="144" customWidth="1"/>
    <col min="7" max="7" width="12.5703125" style="144" customWidth="1"/>
    <col min="8" max="8" width="14.42578125" style="144" customWidth="1"/>
    <col min="9" max="9" width="15.5703125" style="144" bestFit="1" customWidth="1"/>
    <col min="10" max="10" width="14.85546875" style="155" bestFit="1" customWidth="1"/>
    <col min="11" max="11" width="11" style="144" bestFit="1" customWidth="1"/>
    <col min="12" max="12" width="14.85546875" style="144" bestFit="1" customWidth="1"/>
    <col min="13" max="13" width="13.42578125" style="144" bestFit="1" customWidth="1"/>
    <col min="14" max="14" width="15.5703125" style="144" bestFit="1" customWidth="1"/>
    <col min="15" max="15" width="15.42578125" style="144" hidden="1" customWidth="1"/>
    <col min="16" max="16" width="14.85546875" style="144" hidden="1" customWidth="1"/>
    <col min="17" max="17" width="14.5703125" style="144" hidden="1" customWidth="1"/>
    <col min="18" max="18" width="14.28515625" style="144" hidden="1" customWidth="1"/>
    <col min="19" max="19" width="20.5703125" style="144" hidden="1" customWidth="1"/>
    <col min="20" max="20" width="14.85546875" style="144" hidden="1" customWidth="1"/>
    <col min="21" max="21" width="15.5703125" style="144" bestFit="1" customWidth="1"/>
    <col min="22" max="22" width="1.7109375" style="144" bestFit="1" customWidth="1"/>
    <col min="23" max="23" width="8.42578125" style="144" bestFit="1" customWidth="1"/>
    <col min="24" max="24" width="14.7109375" style="155" bestFit="1" customWidth="1"/>
    <col min="25" max="239" width="12.140625" style="144"/>
    <col min="240" max="243" width="12.140625" style="144" customWidth="1"/>
    <col min="244" max="244" width="14.28515625" style="144" bestFit="1" customWidth="1"/>
    <col min="245" max="245" width="15.5703125" style="144" bestFit="1" customWidth="1"/>
    <col min="246" max="246" width="12.140625" style="144" customWidth="1"/>
    <col min="247" max="247" width="15.5703125" style="144" bestFit="1" customWidth="1"/>
    <col min="248" max="248" width="12.140625" style="144" customWidth="1"/>
    <col min="249" max="249" width="66.5703125" style="144" customWidth="1"/>
    <col min="250" max="250" width="12.140625" style="144" customWidth="1"/>
    <col min="251" max="495" width="12.140625" style="144"/>
    <col min="496" max="499" width="12.140625" style="144" customWidth="1"/>
    <col min="500" max="500" width="14.28515625" style="144" bestFit="1" customWidth="1"/>
    <col min="501" max="501" width="15.5703125" style="144" bestFit="1" customWidth="1"/>
    <col min="502" max="502" width="12.140625" style="144" customWidth="1"/>
    <col min="503" max="503" width="15.5703125" style="144" bestFit="1" customWidth="1"/>
    <col min="504" max="504" width="12.140625" style="144" customWidth="1"/>
    <col min="505" max="505" width="66.5703125" style="144" customWidth="1"/>
    <col min="506" max="506" width="12.140625" style="144" customWidth="1"/>
    <col min="507" max="751" width="12.140625" style="144"/>
    <col min="752" max="755" width="12.140625" style="144" customWidth="1"/>
    <col min="756" max="756" width="14.28515625" style="144" bestFit="1" customWidth="1"/>
    <col min="757" max="757" width="15.5703125" style="144" bestFit="1" customWidth="1"/>
    <col min="758" max="758" width="12.140625" style="144" customWidth="1"/>
    <col min="759" max="759" width="15.5703125" style="144" bestFit="1" customWidth="1"/>
    <col min="760" max="760" width="12.140625" style="144" customWidth="1"/>
    <col min="761" max="761" width="66.5703125" style="144" customWidth="1"/>
    <col min="762" max="762" width="12.140625" style="144" customWidth="1"/>
    <col min="763" max="1007" width="12.140625" style="144"/>
    <col min="1008" max="1011" width="12.140625" style="144" customWidth="1"/>
    <col min="1012" max="1012" width="14.28515625" style="144" bestFit="1" customWidth="1"/>
    <col min="1013" max="1013" width="15.5703125" style="144" bestFit="1" customWidth="1"/>
    <col min="1014" max="1014" width="12.140625" style="144" customWidth="1"/>
    <col min="1015" max="1015" width="15.5703125" style="144" bestFit="1" customWidth="1"/>
    <col min="1016" max="1016" width="12.140625" style="144" customWidth="1"/>
    <col min="1017" max="1017" width="66.5703125" style="144" customWidth="1"/>
    <col min="1018" max="1018" width="12.140625" style="144" customWidth="1"/>
    <col min="1019" max="1263" width="12.140625" style="144"/>
    <col min="1264" max="1267" width="12.140625" style="144" customWidth="1"/>
    <col min="1268" max="1268" width="14.28515625" style="144" bestFit="1" customWidth="1"/>
    <col min="1269" max="1269" width="15.5703125" style="144" bestFit="1" customWidth="1"/>
    <col min="1270" max="1270" width="12.140625" style="144" customWidth="1"/>
    <col min="1271" max="1271" width="15.5703125" style="144" bestFit="1" customWidth="1"/>
    <col min="1272" max="1272" width="12.140625" style="144" customWidth="1"/>
    <col min="1273" max="1273" width="66.5703125" style="144" customWidth="1"/>
    <col min="1274" max="1274" width="12.140625" style="144" customWidth="1"/>
    <col min="1275" max="1519" width="12.140625" style="144"/>
    <col min="1520" max="1523" width="12.140625" style="144" customWidth="1"/>
    <col min="1524" max="1524" width="14.28515625" style="144" bestFit="1" customWidth="1"/>
    <col min="1525" max="1525" width="15.5703125" style="144" bestFit="1" customWidth="1"/>
    <col min="1526" max="1526" width="12.140625" style="144" customWidth="1"/>
    <col min="1527" max="1527" width="15.5703125" style="144" bestFit="1" customWidth="1"/>
    <col min="1528" max="1528" width="12.140625" style="144" customWidth="1"/>
    <col min="1529" max="1529" width="66.5703125" style="144" customWidth="1"/>
    <col min="1530" max="1530" width="12.140625" style="144" customWidth="1"/>
    <col min="1531" max="1775" width="12.140625" style="144"/>
    <col min="1776" max="1779" width="12.140625" style="144" customWidth="1"/>
    <col min="1780" max="1780" width="14.28515625" style="144" bestFit="1" customWidth="1"/>
    <col min="1781" max="1781" width="15.5703125" style="144" bestFit="1" customWidth="1"/>
    <col min="1782" max="1782" width="12.140625" style="144" customWidth="1"/>
    <col min="1783" max="1783" width="15.5703125" style="144" bestFit="1" customWidth="1"/>
    <col min="1784" max="1784" width="12.140625" style="144" customWidth="1"/>
    <col min="1785" max="1785" width="66.5703125" style="144" customWidth="1"/>
    <col min="1786" max="1786" width="12.140625" style="144" customWidth="1"/>
    <col min="1787" max="2031" width="12.140625" style="144"/>
    <col min="2032" max="2035" width="12.140625" style="144" customWidth="1"/>
    <col min="2036" max="2036" width="14.28515625" style="144" bestFit="1" customWidth="1"/>
    <col min="2037" max="2037" width="15.5703125" style="144" bestFit="1" customWidth="1"/>
    <col min="2038" max="2038" width="12.140625" style="144" customWidth="1"/>
    <col min="2039" max="2039" width="15.5703125" style="144" bestFit="1" customWidth="1"/>
    <col min="2040" max="2040" width="12.140625" style="144" customWidth="1"/>
    <col min="2041" max="2041" width="66.5703125" style="144" customWidth="1"/>
    <col min="2042" max="2042" width="12.140625" style="144" customWidth="1"/>
    <col min="2043" max="2287" width="12.140625" style="144"/>
    <col min="2288" max="2291" width="12.140625" style="144" customWidth="1"/>
    <col min="2292" max="2292" width="14.28515625" style="144" bestFit="1" customWidth="1"/>
    <col min="2293" max="2293" width="15.5703125" style="144" bestFit="1" customWidth="1"/>
    <col min="2294" max="2294" width="12.140625" style="144" customWidth="1"/>
    <col min="2295" max="2295" width="15.5703125" style="144" bestFit="1" customWidth="1"/>
    <col min="2296" max="2296" width="12.140625" style="144" customWidth="1"/>
    <col min="2297" max="2297" width="66.5703125" style="144" customWidth="1"/>
    <col min="2298" max="2298" width="12.140625" style="144" customWidth="1"/>
    <col min="2299" max="2543" width="12.140625" style="144"/>
    <col min="2544" max="2547" width="12.140625" style="144" customWidth="1"/>
    <col min="2548" max="2548" width="14.28515625" style="144" bestFit="1" customWidth="1"/>
    <col min="2549" max="2549" width="15.5703125" style="144" bestFit="1" customWidth="1"/>
    <col min="2550" max="2550" width="12.140625" style="144" customWidth="1"/>
    <col min="2551" max="2551" width="15.5703125" style="144" bestFit="1" customWidth="1"/>
    <col min="2552" max="2552" width="12.140625" style="144" customWidth="1"/>
    <col min="2553" max="2553" width="66.5703125" style="144" customWidth="1"/>
    <col min="2554" max="2554" width="12.140625" style="144" customWidth="1"/>
    <col min="2555" max="2799" width="12.140625" style="144"/>
    <col min="2800" max="2803" width="12.140625" style="144" customWidth="1"/>
    <col min="2804" max="2804" width="14.28515625" style="144" bestFit="1" customWidth="1"/>
    <col min="2805" max="2805" width="15.5703125" style="144" bestFit="1" customWidth="1"/>
    <col min="2806" max="2806" width="12.140625" style="144" customWidth="1"/>
    <col min="2807" max="2807" width="15.5703125" style="144" bestFit="1" customWidth="1"/>
    <col min="2808" max="2808" width="12.140625" style="144" customWidth="1"/>
    <col min="2809" max="2809" width="66.5703125" style="144" customWidth="1"/>
    <col min="2810" max="2810" width="12.140625" style="144" customWidth="1"/>
    <col min="2811" max="3055" width="12.140625" style="144"/>
    <col min="3056" max="3059" width="12.140625" style="144" customWidth="1"/>
    <col min="3060" max="3060" width="14.28515625" style="144" bestFit="1" customWidth="1"/>
    <col min="3061" max="3061" width="15.5703125" style="144" bestFit="1" customWidth="1"/>
    <col min="3062" max="3062" width="12.140625" style="144" customWidth="1"/>
    <col min="3063" max="3063" width="15.5703125" style="144" bestFit="1" customWidth="1"/>
    <col min="3064" max="3064" width="12.140625" style="144" customWidth="1"/>
    <col min="3065" max="3065" width="66.5703125" style="144" customWidth="1"/>
    <col min="3066" max="3066" width="12.140625" style="144" customWidth="1"/>
    <col min="3067" max="3311" width="12.140625" style="144"/>
    <col min="3312" max="3315" width="12.140625" style="144" customWidth="1"/>
    <col min="3316" max="3316" width="14.28515625" style="144" bestFit="1" customWidth="1"/>
    <col min="3317" max="3317" width="15.5703125" style="144" bestFit="1" customWidth="1"/>
    <col min="3318" max="3318" width="12.140625" style="144" customWidth="1"/>
    <col min="3319" max="3319" width="15.5703125" style="144" bestFit="1" customWidth="1"/>
    <col min="3320" max="3320" width="12.140625" style="144" customWidth="1"/>
    <col min="3321" max="3321" width="66.5703125" style="144" customWidth="1"/>
    <col min="3322" max="3322" width="12.140625" style="144" customWidth="1"/>
    <col min="3323" max="3567" width="12.140625" style="144"/>
    <col min="3568" max="3571" width="12.140625" style="144" customWidth="1"/>
    <col min="3572" max="3572" width="14.28515625" style="144" bestFit="1" customWidth="1"/>
    <col min="3573" max="3573" width="15.5703125" style="144" bestFit="1" customWidth="1"/>
    <col min="3574" max="3574" width="12.140625" style="144" customWidth="1"/>
    <col min="3575" max="3575" width="15.5703125" style="144" bestFit="1" customWidth="1"/>
    <col min="3576" max="3576" width="12.140625" style="144" customWidth="1"/>
    <col min="3577" max="3577" width="66.5703125" style="144" customWidth="1"/>
    <col min="3578" max="3578" width="12.140625" style="144" customWidth="1"/>
    <col min="3579" max="3823" width="12.140625" style="144"/>
    <col min="3824" max="3827" width="12.140625" style="144" customWidth="1"/>
    <col min="3828" max="3828" width="14.28515625" style="144" bestFit="1" customWidth="1"/>
    <col min="3829" max="3829" width="15.5703125" style="144" bestFit="1" customWidth="1"/>
    <col min="3830" max="3830" width="12.140625" style="144" customWidth="1"/>
    <col min="3831" max="3831" width="15.5703125" style="144" bestFit="1" customWidth="1"/>
    <col min="3832" max="3832" width="12.140625" style="144" customWidth="1"/>
    <col min="3833" max="3833" width="66.5703125" style="144" customWidth="1"/>
    <col min="3834" max="3834" width="12.140625" style="144" customWidth="1"/>
    <col min="3835" max="4079" width="12.140625" style="144"/>
    <col min="4080" max="4083" width="12.140625" style="144" customWidth="1"/>
    <col min="4084" max="4084" width="14.28515625" style="144" bestFit="1" customWidth="1"/>
    <col min="4085" max="4085" width="15.5703125" style="144" bestFit="1" customWidth="1"/>
    <col min="4086" max="4086" width="12.140625" style="144" customWidth="1"/>
    <col min="4087" max="4087" width="15.5703125" style="144" bestFit="1" customWidth="1"/>
    <col min="4088" max="4088" width="12.140625" style="144" customWidth="1"/>
    <col min="4089" max="4089" width="66.5703125" style="144" customWidth="1"/>
    <col min="4090" max="4090" width="12.140625" style="144" customWidth="1"/>
    <col min="4091" max="4335" width="12.140625" style="144"/>
    <col min="4336" max="4339" width="12.140625" style="144" customWidth="1"/>
    <col min="4340" max="4340" width="14.28515625" style="144" bestFit="1" customWidth="1"/>
    <col min="4341" max="4341" width="15.5703125" style="144" bestFit="1" customWidth="1"/>
    <col min="4342" max="4342" width="12.140625" style="144" customWidth="1"/>
    <col min="4343" max="4343" width="15.5703125" style="144" bestFit="1" customWidth="1"/>
    <col min="4344" max="4344" width="12.140625" style="144" customWidth="1"/>
    <col min="4345" max="4345" width="66.5703125" style="144" customWidth="1"/>
    <col min="4346" max="4346" width="12.140625" style="144" customWidth="1"/>
    <col min="4347" max="4591" width="12.140625" style="144"/>
    <col min="4592" max="4595" width="12.140625" style="144" customWidth="1"/>
    <col min="4596" max="4596" width="14.28515625" style="144" bestFit="1" customWidth="1"/>
    <col min="4597" max="4597" width="15.5703125" style="144" bestFit="1" customWidth="1"/>
    <col min="4598" max="4598" width="12.140625" style="144" customWidth="1"/>
    <col min="4599" max="4599" width="15.5703125" style="144" bestFit="1" customWidth="1"/>
    <col min="4600" max="4600" width="12.140625" style="144" customWidth="1"/>
    <col min="4601" max="4601" width="66.5703125" style="144" customWidth="1"/>
    <col min="4602" max="4602" width="12.140625" style="144" customWidth="1"/>
    <col min="4603" max="4847" width="12.140625" style="144"/>
    <col min="4848" max="4851" width="12.140625" style="144" customWidth="1"/>
    <col min="4852" max="4852" width="14.28515625" style="144" bestFit="1" customWidth="1"/>
    <col min="4853" max="4853" width="15.5703125" style="144" bestFit="1" customWidth="1"/>
    <col min="4854" max="4854" width="12.140625" style="144" customWidth="1"/>
    <col min="4855" max="4855" width="15.5703125" style="144" bestFit="1" customWidth="1"/>
    <col min="4856" max="4856" width="12.140625" style="144" customWidth="1"/>
    <col min="4857" max="4857" width="66.5703125" style="144" customWidth="1"/>
    <col min="4858" max="4858" width="12.140625" style="144" customWidth="1"/>
    <col min="4859" max="5103" width="12.140625" style="144"/>
    <col min="5104" max="5107" width="12.140625" style="144" customWidth="1"/>
    <col min="5108" max="5108" width="14.28515625" style="144" bestFit="1" customWidth="1"/>
    <col min="5109" max="5109" width="15.5703125" style="144" bestFit="1" customWidth="1"/>
    <col min="5110" max="5110" width="12.140625" style="144" customWidth="1"/>
    <col min="5111" max="5111" width="15.5703125" style="144" bestFit="1" customWidth="1"/>
    <col min="5112" max="5112" width="12.140625" style="144" customWidth="1"/>
    <col min="5113" max="5113" width="66.5703125" style="144" customWidth="1"/>
    <col min="5114" max="5114" width="12.140625" style="144" customWidth="1"/>
    <col min="5115" max="5359" width="12.140625" style="144"/>
    <col min="5360" max="5363" width="12.140625" style="144" customWidth="1"/>
    <col min="5364" max="5364" width="14.28515625" style="144" bestFit="1" customWidth="1"/>
    <col min="5365" max="5365" width="15.5703125" style="144" bestFit="1" customWidth="1"/>
    <col min="5366" max="5366" width="12.140625" style="144" customWidth="1"/>
    <col min="5367" max="5367" width="15.5703125" style="144" bestFit="1" customWidth="1"/>
    <col min="5368" max="5368" width="12.140625" style="144" customWidth="1"/>
    <col min="5369" max="5369" width="66.5703125" style="144" customWidth="1"/>
    <col min="5370" max="5370" width="12.140625" style="144" customWidth="1"/>
    <col min="5371" max="5615" width="12.140625" style="144"/>
    <col min="5616" max="5619" width="12.140625" style="144" customWidth="1"/>
    <col min="5620" max="5620" width="14.28515625" style="144" bestFit="1" customWidth="1"/>
    <col min="5621" max="5621" width="15.5703125" style="144" bestFit="1" customWidth="1"/>
    <col min="5622" max="5622" width="12.140625" style="144" customWidth="1"/>
    <col min="5623" max="5623" width="15.5703125" style="144" bestFit="1" customWidth="1"/>
    <col min="5624" max="5624" width="12.140625" style="144" customWidth="1"/>
    <col min="5625" max="5625" width="66.5703125" style="144" customWidth="1"/>
    <col min="5626" max="5626" width="12.140625" style="144" customWidth="1"/>
    <col min="5627" max="5871" width="12.140625" style="144"/>
    <col min="5872" max="5875" width="12.140625" style="144" customWidth="1"/>
    <col min="5876" max="5876" width="14.28515625" style="144" bestFit="1" customWidth="1"/>
    <col min="5877" max="5877" width="15.5703125" style="144" bestFit="1" customWidth="1"/>
    <col min="5878" max="5878" width="12.140625" style="144" customWidth="1"/>
    <col min="5879" max="5879" width="15.5703125" style="144" bestFit="1" customWidth="1"/>
    <col min="5880" max="5880" width="12.140625" style="144" customWidth="1"/>
    <col min="5881" max="5881" width="66.5703125" style="144" customWidth="1"/>
    <col min="5882" max="5882" width="12.140625" style="144" customWidth="1"/>
    <col min="5883" max="6127" width="12.140625" style="144"/>
    <col min="6128" max="6131" width="12.140625" style="144" customWidth="1"/>
    <col min="6132" max="6132" width="14.28515625" style="144" bestFit="1" customWidth="1"/>
    <col min="6133" max="6133" width="15.5703125" style="144" bestFit="1" customWidth="1"/>
    <col min="6134" max="6134" width="12.140625" style="144" customWidth="1"/>
    <col min="6135" max="6135" width="15.5703125" style="144" bestFit="1" customWidth="1"/>
    <col min="6136" max="6136" width="12.140625" style="144" customWidth="1"/>
    <col min="6137" max="6137" width="66.5703125" style="144" customWidth="1"/>
    <col min="6138" max="6138" width="12.140625" style="144" customWidth="1"/>
    <col min="6139" max="6383" width="12.140625" style="144"/>
    <col min="6384" max="6387" width="12.140625" style="144" customWidth="1"/>
    <col min="6388" max="6388" width="14.28515625" style="144" bestFit="1" customWidth="1"/>
    <col min="6389" max="6389" width="15.5703125" style="144" bestFit="1" customWidth="1"/>
    <col min="6390" max="6390" width="12.140625" style="144" customWidth="1"/>
    <col min="6391" max="6391" width="15.5703125" style="144" bestFit="1" customWidth="1"/>
    <col min="6392" max="6392" width="12.140625" style="144" customWidth="1"/>
    <col min="6393" max="6393" width="66.5703125" style="144" customWidth="1"/>
    <col min="6394" max="6394" width="12.140625" style="144" customWidth="1"/>
    <col min="6395" max="6639" width="12.140625" style="144"/>
    <col min="6640" max="6643" width="12.140625" style="144" customWidth="1"/>
    <col min="6644" max="6644" width="14.28515625" style="144" bestFit="1" customWidth="1"/>
    <col min="6645" max="6645" width="15.5703125" style="144" bestFit="1" customWidth="1"/>
    <col min="6646" max="6646" width="12.140625" style="144" customWidth="1"/>
    <col min="6647" max="6647" width="15.5703125" style="144" bestFit="1" customWidth="1"/>
    <col min="6648" max="6648" width="12.140625" style="144" customWidth="1"/>
    <col min="6649" max="6649" width="66.5703125" style="144" customWidth="1"/>
    <col min="6650" max="6650" width="12.140625" style="144" customWidth="1"/>
    <col min="6651" max="6895" width="12.140625" style="144"/>
    <col min="6896" max="6899" width="12.140625" style="144" customWidth="1"/>
    <col min="6900" max="6900" width="14.28515625" style="144" bestFit="1" customWidth="1"/>
    <col min="6901" max="6901" width="15.5703125" style="144" bestFit="1" customWidth="1"/>
    <col min="6902" max="6902" width="12.140625" style="144" customWidth="1"/>
    <col min="6903" max="6903" width="15.5703125" style="144" bestFit="1" customWidth="1"/>
    <col min="6904" max="6904" width="12.140625" style="144" customWidth="1"/>
    <col min="6905" max="6905" width="66.5703125" style="144" customWidth="1"/>
    <col min="6906" max="6906" width="12.140625" style="144" customWidth="1"/>
    <col min="6907" max="7151" width="12.140625" style="144"/>
    <col min="7152" max="7155" width="12.140625" style="144" customWidth="1"/>
    <col min="7156" max="7156" width="14.28515625" style="144" bestFit="1" customWidth="1"/>
    <col min="7157" max="7157" width="15.5703125" style="144" bestFit="1" customWidth="1"/>
    <col min="7158" max="7158" width="12.140625" style="144" customWidth="1"/>
    <col min="7159" max="7159" width="15.5703125" style="144" bestFit="1" customWidth="1"/>
    <col min="7160" max="7160" width="12.140625" style="144" customWidth="1"/>
    <col min="7161" max="7161" width="66.5703125" style="144" customWidth="1"/>
    <col min="7162" max="7162" width="12.140625" style="144" customWidth="1"/>
    <col min="7163" max="7407" width="12.140625" style="144"/>
    <col min="7408" max="7411" width="12.140625" style="144" customWidth="1"/>
    <col min="7412" max="7412" width="14.28515625" style="144" bestFit="1" customWidth="1"/>
    <col min="7413" max="7413" width="15.5703125" style="144" bestFit="1" customWidth="1"/>
    <col min="7414" max="7414" width="12.140625" style="144" customWidth="1"/>
    <col min="7415" max="7415" width="15.5703125" style="144" bestFit="1" customWidth="1"/>
    <col min="7416" max="7416" width="12.140625" style="144" customWidth="1"/>
    <col min="7417" max="7417" width="66.5703125" style="144" customWidth="1"/>
    <col min="7418" max="7418" width="12.140625" style="144" customWidth="1"/>
    <col min="7419" max="7663" width="12.140625" style="144"/>
    <col min="7664" max="7667" width="12.140625" style="144" customWidth="1"/>
    <col min="7668" max="7668" width="14.28515625" style="144" bestFit="1" customWidth="1"/>
    <col min="7669" max="7669" width="15.5703125" style="144" bestFit="1" customWidth="1"/>
    <col min="7670" max="7670" width="12.140625" style="144" customWidth="1"/>
    <col min="7671" max="7671" width="15.5703125" style="144" bestFit="1" customWidth="1"/>
    <col min="7672" max="7672" width="12.140625" style="144" customWidth="1"/>
    <col min="7673" max="7673" width="66.5703125" style="144" customWidth="1"/>
    <col min="7674" max="7674" width="12.140625" style="144" customWidth="1"/>
    <col min="7675" max="7919" width="12.140625" style="144"/>
    <col min="7920" max="7923" width="12.140625" style="144" customWidth="1"/>
    <col min="7924" max="7924" width="14.28515625" style="144" bestFit="1" customWidth="1"/>
    <col min="7925" max="7925" width="15.5703125" style="144" bestFit="1" customWidth="1"/>
    <col min="7926" max="7926" width="12.140625" style="144" customWidth="1"/>
    <col min="7927" max="7927" width="15.5703125" style="144" bestFit="1" customWidth="1"/>
    <col min="7928" max="7928" width="12.140625" style="144" customWidth="1"/>
    <col min="7929" max="7929" width="66.5703125" style="144" customWidth="1"/>
    <col min="7930" max="7930" width="12.140625" style="144" customWidth="1"/>
    <col min="7931" max="8175" width="12.140625" style="144"/>
    <col min="8176" max="8179" width="12.140625" style="144" customWidth="1"/>
    <col min="8180" max="8180" width="14.28515625" style="144" bestFit="1" customWidth="1"/>
    <col min="8181" max="8181" width="15.5703125" style="144" bestFit="1" customWidth="1"/>
    <col min="8182" max="8182" width="12.140625" style="144" customWidth="1"/>
    <col min="8183" max="8183" width="15.5703125" style="144" bestFit="1" customWidth="1"/>
    <col min="8184" max="8184" width="12.140625" style="144" customWidth="1"/>
    <col min="8185" max="8185" width="66.5703125" style="144" customWidth="1"/>
    <col min="8186" max="8186" width="12.140625" style="144" customWidth="1"/>
    <col min="8187" max="8431" width="12.140625" style="144"/>
    <col min="8432" max="8435" width="12.140625" style="144" customWidth="1"/>
    <col min="8436" max="8436" width="14.28515625" style="144" bestFit="1" customWidth="1"/>
    <col min="8437" max="8437" width="15.5703125" style="144" bestFit="1" customWidth="1"/>
    <col min="8438" max="8438" width="12.140625" style="144" customWidth="1"/>
    <col min="8439" max="8439" width="15.5703125" style="144" bestFit="1" customWidth="1"/>
    <col min="8440" max="8440" width="12.140625" style="144" customWidth="1"/>
    <col min="8441" max="8441" width="66.5703125" style="144" customWidth="1"/>
    <col min="8442" max="8442" width="12.140625" style="144" customWidth="1"/>
    <col min="8443" max="8687" width="12.140625" style="144"/>
    <col min="8688" max="8691" width="12.140625" style="144" customWidth="1"/>
    <col min="8692" max="8692" width="14.28515625" style="144" bestFit="1" customWidth="1"/>
    <col min="8693" max="8693" width="15.5703125" style="144" bestFit="1" customWidth="1"/>
    <col min="8694" max="8694" width="12.140625" style="144" customWidth="1"/>
    <col min="8695" max="8695" width="15.5703125" style="144" bestFit="1" customWidth="1"/>
    <col min="8696" max="8696" width="12.140625" style="144" customWidth="1"/>
    <col min="8697" max="8697" width="66.5703125" style="144" customWidth="1"/>
    <col min="8698" max="8698" width="12.140625" style="144" customWidth="1"/>
    <col min="8699" max="8943" width="12.140625" style="144"/>
    <col min="8944" max="8947" width="12.140625" style="144" customWidth="1"/>
    <col min="8948" max="8948" width="14.28515625" style="144" bestFit="1" customWidth="1"/>
    <col min="8949" max="8949" width="15.5703125" style="144" bestFit="1" customWidth="1"/>
    <col min="8950" max="8950" width="12.140625" style="144" customWidth="1"/>
    <col min="8951" max="8951" width="15.5703125" style="144" bestFit="1" customWidth="1"/>
    <col min="8952" max="8952" width="12.140625" style="144" customWidth="1"/>
    <col min="8953" max="8953" width="66.5703125" style="144" customWidth="1"/>
    <col min="8954" max="8954" width="12.140625" style="144" customWidth="1"/>
    <col min="8955" max="9199" width="12.140625" style="144"/>
    <col min="9200" max="9203" width="12.140625" style="144" customWidth="1"/>
    <col min="9204" max="9204" width="14.28515625" style="144" bestFit="1" customWidth="1"/>
    <col min="9205" max="9205" width="15.5703125" style="144" bestFit="1" customWidth="1"/>
    <col min="9206" max="9206" width="12.140625" style="144" customWidth="1"/>
    <col min="9207" max="9207" width="15.5703125" style="144" bestFit="1" customWidth="1"/>
    <col min="9208" max="9208" width="12.140625" style="144" customWidth="1"/>
    <col min="9209" max="9209" width="66.5703125" style="144" customWidth="1"/>
    <col min="9210" max="9210" width="12.140625" style="144" customWidth="1"/>
    <col min="9211" max="9455" width="12.140625" style="144"/>
    <col min="9456" max="9459" width="12.140625" style="144" customWidth="1"/>
    <col min="9460" max="9460" width="14.28515625" style="144" bestFit="1" customWidth="1"/>
    <col min="9461" max="9461" width="15.5703125" style="144" bestFit="1" customWidth="1"/>
    <col min="9462" max="9462" width="12.140625" style="144" customWidth="1"/>
    <col min="9463" max="9463" width="15.5703125" style="144" bestFit="1" customWidth="1"/>
    <col min="9464" max="9464" width="12.140625" style="144" customWidth="1"/>
    <col min="9465" max="9465" width="66.5703125" style="144" customWidth="1"/>
    <col min="9466" max="9466" width="12.140625" style="144" customWidth="1"/>
    <col min="9467" max="9711" width="12.140625" style="144"/>
    <col min="9712" max="9715" width="12.140625" style="144" customWidth="1"/>
    <col min="9716" max="9716" width="14.28515625" style="144" bestFit="1" customWidth="1"/>
    <col min="9717" max="9717" width="15.5703125" style="144" bestFit="1" customWidth="1"/>
    <col min="9718" max="9718" width="12.140625" style="144" customWidth="1"/>
    <col min="9719" max="9719" width="15.5703125" style="144" bestFit="1" customWidth="1"/>
    <col min="9720" max="9720" width="12.140625" style="144" customWidth="1"/>
    <col min="9721" max="9721" width="66.5703125" style="144" customWidth="1"/>
    <col min="9722" max="9722" width="12.140625" style="144" customWidth="1"/>
    <col min="9723" max="9967" width="12.140625" style="144"/>
    <col min="9968" max="9971" width="12.140625" style="144" customWidth="1"/>
    <col min="9972" max="9972" width="14.28515625" style="144" bestFit="1" customWidth="1"/>
    <col min="9973" max="9973" width="15.5703125" style="144" bestFit="1" customWidth="1"/>
    <col min="9974" max="9974" width="12.140625" style="144" customWidth="1"/>
    <col min="9975" max="9975" width="15.5703125" style="144" bestFit="1" customWidth="1"/>
    <col min="9976" max="9976" width="12.140625" style="144" customWidth="1"/>
    <col min="9977" max="9977" width="66.5703125" style="144" customWidth="1"/>
    <col min="9978" max="9978" width="12.140625" style="144" customWidth="1"/>
    <col min="9979" max="10223" width="12.140625" style="144"/>
    <col min="10224" max="10227" width="12.140625" style="144" customWidth="1"/>
    <col min="10228" max="10228" width="14.28515625" style="144" bestFit="1" customWidth="1"/>
    <col min="10229" max="10229" width="15.5703125" style="144" bestFit="1" customWidth="1"/>
    <col min="10230" max="10230" width="12.140625" style="144" customWidth="1"/>
    <col min="10231" max="10231" width="15.5703125" style="144" bestFit="1" customWidth="1"/>
    <col min="10232" max="10232" width="12.140625" style="144" customWidth="1"/>
    <col min="10233" max="10233" width="66.5703125" style="144" customWidth="1"/>
    <col min="10234" max="10234" width="12.140625" style="144" customWidth="1"/>
    <col min="10235" max="10479" width="12.140625" style="144"/>
    <col min="10480" max="10483" width="12.140625" style="144" customWidth="1"/>
    <col min="10484" max="10484" width="14.28515625" style="144" bestFit="1" customWidth="1"/>
    <col min="10485" max="10485" width="15.5703125" style="144" bestFit="1" customWidth="1"/>
    <col min="10486" max="10486" width="12.140625" style="144" customWidth="1"/>
    <col min="10487" max="10487" width="15.5703125" style="144" bestFit="1" customWidth="1"/>
    <col min="10488" max="10488" width="12.140625" style="144" customWidth="1"/>
    <col min="10489" max="10489" width="66.5703125" style="144" customWidth="1"/>
    <col min="10490" max="10490" width="12.140625" style="144" customWidth="1"/>
    <col min="10491" max="10735" width="12.140625" style="144"/>
    <col min="10736" max="10739" width="12.140625" style="144" customWidth="1"/>
    <col min="10740" max="10740" width="14.28515625" style="144" bestFit="1" customWidth="1"/>
    <col min="10741" max="10741" width="15.5703125" style="144" bestFit="1" customWidth="1"/>
    <col min="10742" max="10742" width="12.140625" style="144" customWidth="1"/>
    <col min="10743" max="10743" width="15.5703125" style="144" bestFit="1" customWidth="1"/>
    <col min="10744" max="10744" width="12.140625" style="144" customWidth="1"/>
    <col min="10745" max="10745" width="66.5703125" style="144" customWidth="1"/>
    <col min="10746" max="10746" width="12.140625" style="144" customWidth="1"/>
    <col min="10747" max="10991" width="12.140625" style="144"/>
    <col min="10992" max="10995" width="12.140625" style="144" customWidth="1"/>
    <col min="10996" max="10996" width="14.28515625" style="144" bestFit="1" customWidth="1"/>
    <col min="10997" max="10997" width="15.5703125" style="144" bestFit="1" customWidth="1"/>
    <col min="10998" max="10998" width="12.140625" style="144" customWidth="1"/>
    <col min="10999" max="10999" width="15.5703125" style="144" bestFit="1" customWidth="1"/>
    <col min="11000" max="11000" width="12.140625" style="144" customWidth="1"/>
    <col min="11001" max="11001" width="66.5703125" style="144" customWidth="1"/>
    <col min="11002" max="11002" width="12.140625" style="144" customWidth="1"/>
    <col min="11003" max="11247" width="12.140625" style="144"/>
    <col min="11248" max="11251" width="12.140625" style="144" customWidth="1"/>
    <col min="11252" max="11252" width="14.28515625" style="144" bestFit="1" customWidth="1"/>
    <col min="11253" max="11253" width="15.5703125" style="144" bestFit="1" customWidth="1"/>
    <col min="11254" max="11254" width="12.140625" style="144" customWidth="1"/>
    <col min="11255" max="11255" width="15.5703125" style="144" bestFit="1" customWidth="1"/>
    <col min="11256" max="11256" width="12.140625" style="144" customWidth="1"/>
    <col min="11257" max="11257" width="66.5703125" style="144" customWidth="1"/>
    <col min="11258" max="11258" width="12.140625" style="144" customWidth="1"/>
    <col min="11259" max="11503" width="12.140625" style="144"/>
    <col min="11504" max="11507" width="12.140625" style="144" customWidth="1"/>
    <col min="11508" max="11508" width="14.28515625" style="144" bestFit="1" customWidth="1"/>
    <col min="11509" max="11509" width="15.5703125" style="144" bestFit="1" customWidth="1"/>
    <col min="11510" max="11510" width="12.140625" style="144" customWidth="1"/>
    <col min="11511" max="11511" width="15.5703125" style="144" bestFit="1" customWidth="1"/>
    <col min="11512" max="11512" width="12.140625" style="144" customWidth="1"/>
    <col min="11513" max="11513" width="66.5703125" style="144" customWidth="1"/>
    <col min="11514" max="11514" width="12.140625" style="144" customWidth="1"/>
    <col min="11515" max="11759" width="12.140625" style="144"/>
    <col min="11760" max="11763" width="12.140625" style="144" customWidth="1"/>
    <col min="11764" max="11764" width="14.28515625" style="144" bestFit="1" customWidth="1"/>
    <col min="11765" max="11765" width="15.5703125" style="144" bestFit="1" customWidth="1"/>
    <col min="11766" max="11766" width="12.140625" style="144" customWidth="1"/>
    <col min="11767" max="11767" width="15.5703125" style="144" bestFit="1" customWidth="1"/>
    <col min="11768" max="11768" width="12.140625" style="144" customWidth="1"/>
    <col min="11769" max="11769" width="66.5703125" style="144" customWidth="1"/>
    <col min="11770" max="11770" width="12.140625" style="144" customWidth="1"/>
    <col min="11771" max="12015" width="12.140625" style="144"/>
    <col min="12016" max="12019" width="12.140625" style="144" customWidth="1"/>
    <col min="12020" max="12020" width="14.28515625" style="144" bestFit="1" customWidth="1"/>
    <col min="12021" max="12021" width="15.5703125" style="144" bestFit="1" customWidth="1"/>
    <col min="12022" max="12022" width="12.140625" style="144" customWidth="1"/>
    <col min="12023" max="12023" width="15.5703125" style="144" bestFit="1" customWidth="1"/>
    <col min="12024" max="12024" width="12.140625" style="144" customWidth="1"/>
    <col min="12025" max="12025" width="66.5703125" style="144" customWidth="1"/>
    <col min="12026" max="12026" width="12.140625" style="144" customWidth="1"/>
    <col min="12027" max="12271" width="12.140625" style="144"/>
    <col min="12272" max="12275" width="12.140625" style="144" customWidth="1"/>
    <col min="12276" max="12276" width="14.28515625" style="144" bestFit="1" customWidth="1"/>
    <col min="12277" max="12277" width="15.5703125" style="144" bestFit="1" customWidth="1"/>
    <col min="12278" max="12278" width="12.140625" style="144" customWidth="1"/>
    <col min="12279" max="12279" width="15.5703125" style="144" bestFit="1" customWidth="1"/>
    <col min="12280" max="12280" width="12.140625" style="144" customWidth="1"/>
    <col min="12281" max="12281" width="66.5703125" style="144" customWidth="1"/>
    <col min="12282" max="12282" width="12.140625" style="144" customWidth="1"/>
    <col min="12283" max="12527" width="12.140625" style="144"/>
    <col min="12528" max="12531" width="12.140625" style="144" customWidth="1"/>
    <col min="12532" max="12532" width="14.28515625" style="144" bestFit="1" customWidth="1"/>
    <col min="12533" max="12533" width="15.5703125" style="144" bestFit="1" customWidth="1"/>
    <col min="12534" max="12534" width="12.140625" style="144" customWidth="1"/>
    <col min="12535" max="12535" width="15.5703125" style="144" bestFit="1" customWidth="1"/>
    <col min="12536" max="12536" width="12.140625" style="144" customWidth="1"/>
    <col min="12537" max="12537" width="66.5703125" style="144" customWidth="1"/>
    <col min="12538" max="12538" width="12.140625" style="144" customWidth="1"/>
    <col min="12539" max="12783" width="12.140625" style="144"/>
    <col min="12784" max="12787" width="12.140625" style="144" customWidth="1"/>
    <col min="12788" max="12788" width="14.28515625" style="144" bestFit="1" customWidth="1"/>
    <col min="12789" max="12789" width="15.5703125" style="144" bestFit="1" customWidth="1"/>
    <col min="12790" max="12790" width="12.140625" style="144" customWidth="1"/>
    <col min="12791" max="12791" width="15.5703125" style="144" bestFit="1" customWidth="1"/>
    <col min="12792" max="12792" width="12.140625" style="144" customWidth="1"/>
    <col min="12793" max="12793" width="66.5703125" style="144" customWidth="1"/>
    <col min="12794" max="12794" width="12.140625" style="144" customWidth="1"/>
    <col min="12795" max="13039" width="12.140625" style="144"/>
    <col min="13040" max="13043" width="12.140625" style="144" customWidth="1"/>
    <col min="13044" max="13044" width="14.28515625" style="144" bestFit="1" customWidth="1"/>
    <col min="13045" max="13045" width="15.5703125" style="144" bestFit="1" customWidth="1"/>
    <col min="13046" max="13046" width="12.140625" style="144" customWidth="1"/>
    <col min="13047" max="13047" width="15.5703125" style="144" bestFit="1" customWidth="1"/>
    <col min="13048" max="13048" width="12.140625" style="144" customWidth="1"/>
    <col min="13049" max="13049" width="66.5703125" style="144" customWidth="1"/>
    <col min="13050" max="13050" width="12.140625" style="144" customWidth="1"/>
    <col min="13051" max="13295" width="12.140625" style="144"/>
    <col min="13296" max="13299" width="12.140625" style="144" customWidth="1"/>
    <col min="13300" max="13300" width="14.28515625" style="144" bestFit="1" customWidth="1"/>
    <col min="13301" max="13301" width="15.5703125" style="144" bestFit="1" customWidth="1"/>
    <col min="13302" max="13302" width="12.140625" style="144" customWidth="1"/>
    <col min="13303" max="13303" width="15.5703125" style="144" bestFit="1" customWidth="1"/>
    <col min="13304" max="13304" width="12.140625" style="144" customWidth="1"/>
    <col min="13305" max="13305" width="66.5703125" style="144" customWidth="1"/>
    <col min="13306" max="13306" width="12.140625" style="144" customWidth="1"/>
    <col min="13307" max="13551" width="12.140625" style="144"/>
    <col min="13552" max="13555" width="12.140625" style="144" customWidth="1"/>
    <col min="13556" max="13556" width="14.28515625" style="144" bestFit="1" customWidth="1"/>
    <col min="13557" max="13557" width="15.5703125" style="144" bestFit="1" customWidth="1"/>
    <col min="13558" max="13558" width="12.140625" style="144" customWidth="1"/>
    <col min="13559" max="13559" width="15.5703125" style="144" bestFit="1" customWidth="1"/>
    <col min="13560" max="13560" width="12.140625" style="144" customWidth="1"/>
    <col min="13561" max="13561" width="66.5703125" style="144" customWidth="1"/>
    <col min="13562" max="13562" width="12.140625" style="144" customWidth="1"/>
    <col min="13563" max="13807" width="12.140625" style="144"/>
    <col min="13808" max="13811" width="12.140625" style="144" customWidth="1"/>
    <col min="13812" max="13812" width="14.28515625" style="144" bestFit="1" customWidth="1"/>
    <col min="13813" max="13813" width="15.5703125" style="144" bestFit="1" customWidth="1"/>
    <col min="13814" max="13814" width="12.140625" style="144" customWidth="1"/>
    <col min="13815" max="13815" width="15.5703125" style="144" bestFit="1" customWidth="1"/>
    <col min="13816" max="13816" width="12.140625" style="144" customWidth="1"/>
    <col min="13817" max="13817" width="66.5703125" style="144" customWidth="1"/>
    <col min="13818" max="13818" width="12.140625" style="144" customWidth="1"/>
    <col min="13819" max="14063" width="12.140625" style="144"/>
    <col min="14064" max="14067" width="12.140625" style="144" customWidth="1"/>
    <col min="14068" max="14068" width="14.28515625" style="144" bestFit="1" customWidth="1"/>
    <col min="14069" max="14069" width="15.5703125" style="144" bestFit="1" customWidth="1"/>
    <col min="14070" max="14070" width="12.140625" style="144" customWidth="1"/>
    <col min="14071" max="14071" width="15.5703125" style="144" bestFit="1" customWidth="1"/>
    <col min="14072" max="14072" width="12.140625" style="144" customWidth="1"/>
    <col min="14073" max="14073" width="66.5703125" style="144" customWidth="1"/>
    <col min="14074" max="14074" width="12.140625" style="144" customWidth="1"/>
    <col min="14075" max="14319" width="12.140625" style="144"/>
    <col min="14320" max="14323" width="12.140625" style="144" customWidth="1"/>
    <col min="14324" max="14324" width="14.28515625" style="144" bestFit="1" customWidth="1"/>
    <col min="14325" max="14325" width="15.5703125" style="144" bestFit="1" customWidth="1"/>
    <col min="14326" max="14326" width="12.140625" style="144" customWidth="1"/>
    <col min="14327" max="14327" width="15.5703125" style="144" bestFit="1" customWidth="1"/>
    <col min="14328" max="14328" width="12.140625" style="144" customWidth="1"/>
    <col min="14329" max="14329" width="66.5703125" style="144" customWidth="1"/>
    <col min="14330" max="14330" width="12.140625" style="144" customWidth="1"/>
    <col min="14331" max="14575" width="12.140625" style="144"/>
    <col min="14576" max="14579" width="12.140625" style="144" customWidth="1"/>
    <col min="14580" max="14580" width="14.28515625" style="144" bestFit="1" customWidth="1"/>
    <col min="14581" max="14581" width="15.5703125" style="144" bestFit="1" customWidth="1"/>
    <col min="14582" max="14582" width="12.140625" style="144" customWidth="1"/>
    <col min="14583" max="14583" width="15.5703125" style="144" bestFit="1" customWidth="1"/>
    <col min="14584" max="14584" width="12.140625" style="144" customWidth="1"/>
    <col min="14585" max="14585" width="66.5703125" style="144" customWidth="1"/>
    <col min="14586" max="14586" width="12.140625" style="144" customWidth="1"/>
    <col min="14587" max="14831" width="12.140625" style="144"/>
    <col min="14832" max="14835" width="12.140625" style="144" customWidth="1"/>
    <col min="14836" max="14836" width="14.28515625" style="144" bestFit="1" customWidth="1"/>
    <col min="14837" max="14837" width="15.5703125" style="144" bestFit="1" customWidth="1"/>
    <col min="14838" max="14838" width="12.140625" style="144" customWidth="1"/>
    <col min="14839" max="14839" width="15.5703125" style="144" bestFit="1" customWidth="1"/>
    <col min="14840" max="14840" width="12.140625" style="144" customWidth="1"/>
    <col min="14841" max="14841" width="66.5703125" style="144" customWidth="1"/>
    <col min="14842" max="14842" width="12.140625" style="144" customWidth="1"/>
    <col min="14843" max="15087" width="12.140625" style="144"/>
    <col min="15088" max="15091" width="12.140625" style="144" customWidth="1"/>
    <col min="15092" max="15092" width="14.28515625" style="144" bestFit="1" customWidth="1"/>
    <col min="15093" max="15093" width="15.5703125" style="144" bestFit="1" customWidth="1"/>
    <col min="15094" max="15094" width="12.140625" style="144" customWidth="1"/>
    <col min="15095" max="15095" width="15.5703125" style="144" bestFit="1" customWidth="1"/>
    <col min="15096" max="15096" width="12.140625" style="144" customWidth="1"/>
    <col min="15097" max="15097" width="66.5703125" style="144" customWidth="1"/>
    <col min="15098" max="15098" width="12.140625" style="144" customWidth="1"/>
    <col min="15099" max="15343" width="12.140625" style="144"/>
    <col min="15344" max="15347" width="12.140625" style="144" customWidth="1"/>
    <col min="15348" max="15348" width="14.28515625" style="144" bestFit="1" customWidth="1"/>
    <col min="15349" max="15349" width="15.5703125" style="144" bestFit="1" customWidth="1"/>
    <col min="15350" max="15350" width="12.140625" style="144" customWidth="1"/>
    <col min="15351" max="15351" width="15.5703125" style="144" bestFit="1" customWidth="1"/>
    <col min="15352" max="15352" width="12.140625" style="144" customWidth="1"/>
    <col min="15353" max="15353" width="66.5703125" style="144" customWidth="1"/>
    <col min="15354" max="15354" width="12.140625" style="144" customWidth="1"/>
    <col min="15355" max="15599" width="12.140625" style="144"/>
    <col min="15600" max="15603" width="12.140625" style="144" customWidth="1"/>
    <col min="15604" max="15604" width="14.28515625" style="144" bestFit="1" customWidth="1"/>
    <col min="15605" max="15605" width="15.5703125" style="144" bestFit="1" customWidth="1"/>
    <col min="15606" max="15606" width="12.140625" style="144" customWidth="1"/>
    <col min="15607" max="15607" width="15.5703125" style="144" bestFit="1" customWidth="1"/>
    <col min="15608" max="15608" width="12.140625" style="144" customWidth="1"/>
    <col min="15609" max="15609" width="66.5703125" style="144" customWidth="1"/>
    <col min="15610" max="15610" width="12.140625" style="144" customWidth="1"/>
    <col min="15611" max="15855" width="12.140625" style="144"/>
    <col min="15856" max="15859" width="12.140625" style="144" customWidth="1"/>
    <col min="15860" max="15860" width="14.28515625" style="144" bestFit="1" customWidth="1"/>
    <col min="15861" max="15861" width="15.5703125" style="144" bestFit="1" customWidth="1"/>
    <col min="15862" max="15862" width="12.140625" style="144" customWidth="1"/>
    <col min="15863" max="15863" width="15.5703125" style="144" bestFit="1" customWidth="1"/>
    <col min="15864" max="15864" width="12.140625" style="144" customWidth="1"/>
    <col min="15865" max="15865" width="66.5703125" style="144" customWidth="1"/>
    <col min="15866" max="15866" width="12.140625" style="144" customWidth="1"/>
    <col min="15867" max="16111" width="12.140625" style="144"/>
    <col min="16112" max="16115" width="12.140625" style="144" customWidth="1"/>
    <col min="16116" max="16116" width="14.28515625" style="144" bestFit="1" customWidth="1"/>
    <col min="16117" max="16117" width="15.5703125" style="144" bestFit="1" customWidth="1"/>
    <col min="16118" max="16118" width="12.140625" style="144" customWidth="1"/>
    <col min="16119" max="16119" width="15.5703125" style="144" bestFit="1" customWidth="1"/>
    <col min="16120" max="16120" width="12.140625" style="144" customWidth="1"/>
    <col min="16121" max="16121" width="66.5703125" style="144" customWidth="1"/>
    <col min="16122" max="16122" width="12.140625" style="144" customWidth="1"/>
    <col min="16123" max="16384" width="12.140625" style="144"/>
  </cols>
  <sheetData>
    <row r="1" spans="1:24" ht="24" customHeight="1" x14ac:dyDescent="0.25">
      <c r="A1" s="641" t="s">
        <v>194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</row>
    <row r="2" spans="1:24" ht="24" customHeight="1" x14ac:dyDescent="0.25">
      <c r="A2" s="629" t="s">
        <v>140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</row>
    <row r="3" spans="1:24" ht="24" customHeight="1" x14ac:dyDescent="0.25">
      <c r="A3" s="630" t="s">
        <v>5</v>
      </c>
      <c r="B3" s="631"/>
      <c r="C3" s="629" t="s">
        <v>200</v>
      </c>
      <c r="D3" s="629"/>
      <c r="E3" s="629"/>
      <c r="F3" s="629"/>
      <c r="G3" s="629"/>
      <c r="H3" s="629"/>
      <c r="I3" s="629" t="s">
        <v>199</v>
      </c>
      <c r="J3" s="629"/>
      <c r="K3" s="629"/>
      <c r="L3" s="629"/>
      <c r="M3" s="629"/>
      <c r="N3" s="629"/>
      <c r="O3" s="629" t="s">
        <v>178</v>
      </c>
      <c r="P3" s="629"/>
      <c r="Q3" s="629"/>
      <c r="R3" s="629"/>
      <c r="S3" s="629"/>
      <c r="T3" s="629"/>
    </row>
    <row r="4" spans="1:24" ht="24" customHeight="1" x14ac:dyDescent="0.25">
      <c r="A4" s="632"/>
      <c r="B4" s="633"/>
      <c r="C4" s="145" t="s">
        <v>9</v>
      </c>
      <c r="D4" s="146" t="s">
        <v>10</v>
      </c>
      <c r="E4" s="145" t="s">
        <v>11</v>
      </c>
      <c r="F4" s="145" t="s">
        <v>12</v>
      </c>
      <c r="G4" s="145" t="s">
        <v>180</v>
      </c>
      <c r="H4" s="145" t="s">
        <v>0</v>
      </c>
      <c r="I4" s="145" t="s">
        <v>9</v>
      </c>
      <c r="J4" s="146" t="s">
        <v>10</v>
      </c>
      <c r="K4" s="145" t="s">
        <v>11</v>
      </c>
      <c r="L4" s="145" t="s">
        <v>12</v>
      </c>
      <c r="M4" s="145" t="s">
        <v>180</v>
      </c>
      <c r="N4" s="145" t="s">
        <v>0</v>
      </c>
      <c r="O4" s="145" t="s">
        <v>9</v>
      </c>
      <c r="P4" s="145" t="s">
        <v>10</v>
      </c>
      <c r="Q4" s="145" t="s">
        <v>11</v>
      </c>
      <c r="R4" s="145" t="s">
        <v>12</v>
      </c>
      <c r="S4" s="145" t="s">
        <v>180</v>
      </c>
      <c r="T4" s="145" t="s">
        <v>0</v>
      </c>
    </row>
    <row r="5" spans="1:24" ht="24" customHeight="1" x14ac:dyDescent="0.25">
      <c r="A5" s="626" t="s">
        <v>181</v>
      </c>
      <c r="B5" s="168" t="s">
        <v>187</v>
      </c>
      <c r="C5" s="148">
        <f>عملکرد!C12</f>
        <v>0</v>
      </c>
      <c r="D5" s="148">
        <f>عملکرد!D12</f>
        <v>0</v>
      </c>
      <c r="E5" s="148">
        <f>عملکرد!E12</f>
        <v>0</v>
      </c>
      <c r="F5" s="148">
        <f>عملکرد!F12</f>
        <v>0</v>
      </c>
      <c r="G5" s="148">
        <f>عملکرد!G12</f>
        <v>0</v>
      </c>
      <c r="H5" s="148">
        <f>SUM(C5:G5)</f>
        <v>0</v>
      </c>
      <c r="I5" s="148">
        <f>عملکرد!I12</f>
        <v>-6199000000</v>
      </c>
      <c r="J5" s="148">
        <f>عملکرد!J12</f>
        <v>0</v>
      </c>
      <c r="K5" s="148">
        <f>عملکرد!K12</f>
        <v>0</v>
      </c>
      <c r="L5" s="148">
        <f>عملکرد!L12</f>
        <v>0</v>
      </c>
      <c r="M5" s="148">
        <f>عملکرد!M12</f>
        <v>0</v>
      </c>
      <c r="N5" s="148">
        <f>SUM(I5:M5)</f>
        <v>-6199000000</v>
      </c>
      <c r="O5" s="148">
        <f>عملکرد!O12</f>
        <v>0</v>
      </c>
      <c r="P5" s="148">
        <f>عملکرد!P12</f>
        <v>0</v>
      </c>
      <c r="Q5" s="148">
        <f>عملکرد!Q12</f>
        <v>0</v>
      </c>
      <c r="R5" s="148">
        <f>عملکرد!R12</f>
        <v>0</v>
      </c>
      <c r="S5" s="148">
        <f>عملکرد!S12</f>
        <v>0</v>
      </c>
      <c r="T5" s="148">
        <f>SUM(O5:S5)</f>
        <v>0</v>
      </c>
      <c r="U5" s="155">
        <f>عملکرد!N12</f>
        <v>-6199000000</v>
      </c>
      <c r="V5" s="155">
        <f>N5-U5</f>
        <v>0</v>
      </c>
      <c r="W5" s="144" t="s">
        <v>266</v>
      </c>
    </row>
    <row r="6" spans="1:24" ht="24" customHeight="1" x14ac:dyDescent="0.25">
      <c r="A6" s="627"/>
      <c r="B6" s="168" t="s">
        <v>188</v>
      </c>
      <c r="C6" s="148">
        <f>عملکرد!C21</f>
        <v>0</v>
      </c>
      <c r="D6" s="148">
        <f>عملکرد!D21</f>
        <v>0</v>
      </c>
      <c r="E6" s="148">
        <f>عملکرد!E21</f>
        <v>0</v>
      </c>
      <c r="F6" s="148">
        <f>عملکرد!F21</f>
        <v>0</v>
      </c>
      <c r="G6" s="148">
        <f>عملکرد!G21</f>
        <v>0</v>
      </c>
      <c r="H6" s="148">
        <f>SUM(C6:G6)</f>
        <v>0</v>
      </c>
      <c r="I6" s="148">
        <f>عملکرد!I21</f>
        <v>0</v>
      </c>
      <c r="J6" s="148">
        <f>عملکرد!J21</f>
        <v>0</v>
      </c>
      <c r="K6" s="148">
        <f>عملکرد!K21</f>
        <v>0</v>
      </c>
      <c r="L6" s="148">
        <f>عملکرد!L21</f>
        <v>0</v>
      </c>
      <c r="M6" s="148">
        <f>عملکرد!M21</f>
        <v>0</v>
      </c>
      <c r="N6" s="148">
        <f>SUM(I6:M6)</f>
        <v>0</v>
      </c>
      <c r="O6" s="148">
        <f>عملکرد!O21</f>
        <v>0</v>
      </c>
      <c r="P6" s="148">
        <f>عملکرد!P21</f>
        <v>0</v>
      </c>
      <c r="Q6" s="148">
        <f>عملکرد!Q21</f>
        <v>0</v>
      </c>
      <c r="R6" s="148">
        <f>عملکرد!R21</f>
        <v>0</v>
      </c>
      <c r="S6" s="148">
        <f>عملکرد!S21</f>
        <v>0</v>
      </c>
      <c r="T6" s="148">
        <f>SUM(O6:S6)</f>
        <v>0</v>
      </c>
      <c r="W6" s="144" t="s">
        <v>267</v>
      </c>
    </row>
    <row r="7" spans="1:24" ht="24" customHeight="1" x14ac:dyDescent="0.25">
      <c r="A7" s="627"/>
      <c r="B7" s="168" t="s">
        <v>189</v>
      </c>
      <c r="C7" s="148">
        <f>عملکرد!C29</f>
        <v>0</v>
      </c>
      <c r="D7" s="148">
        <f>عملکرد!D29</f>
        <v>0</v>
      </c>
      <c r="E7" s="148">
        <f>عملکرد!E29</f>
        <v>0</v>
      </c>
      <c r="F7" s="148">
        <f>عملکرد!F29</f>
        <v>0</v>
      </c>
      <c r="G7" s="148">
        <f>عملکرد!G29</f>
        <v>0</v>
      </c>
      <c r="H7" s="148">
        <f>SUM(C7:G7)</f>
        <v>0</v>
      </c>
      <c r="I7" s="148">
        <f>عملکرد!I29</f>
        <v>0</v>
      </c>
      <c r="J7" s="148">
        <f>عملکرد!J29</f>
        <v>0</v>
      </c>
      <c r="K7" s="148">
        <f>عملکرد!K29</f>
        <v>0</v>
      </c>
      <c r="L7" s="148">
        <f>عملکرد!L29</f>
        <v>0</v>
      </c>
      <c r="M7" s="148">
        <f>عملکرد!M29</f>
        <v>0</v>
      </c>
      <c r="N7" s="148">
        <f>SUM(I7:M7)</f>
        <v>0</v>
      </c>
      <c r="O7" s="148">
        <f>عملکرد!O29</f>
        <v>0</v>
      </c>
      <c r="P7" s="148">
        <f>عملکرد!P29</f>
        <v>0</v>
      </c>
      <c r="Q7" s="148">
        <f>عملکرد!Q29</f>
        <v>0</v>
      </c>
      <c r="R7" s="148">
        <f>عملکرد!R29</f>
        <v>0</v>
      </c>
      <c r="S7" s="148">
        <f>عملکرد!S29</f>
        <v>0</v>
      </c>
      <c r="T7" s="148">
        <f>SUM(O7:S7)</f>
        <v>0</v>
      </c>
      <c r="X7" s="155">
        <f>SUM(X5:X6)</f>
        <v>0</v>
      </c>
    </row>
    <row r="8" spans="1:24" ht="24" customHeight="1" x14ac:dyDescent="0.25">
      <c r="A8" s="627"/>
      <c r="B8" s="169" t="s">
        <v>190</v>
      </c>
      <c r="C8" s="150">
        <f t="shared" ref="C8:T8" si="0">SUM(C5:C7)</f>
        <v>0</v>
      </c>
      <c r="D8" s="150">
        <f t="shared" si="0"/>
        <v>0</v>
      </c>
      <c r="E8" s="150">
        <f t="shared" si="0"/>
        <v>0</v>
      </c>
      <c r="F8" s="150">
        <f t="shared" si="0"/>
        <v>0</v>
      </c>
      <c r="G8" s="150">
        <f t="shared" si="0"/>
        <v>0</v>
      </c>
      <c r="H8" s="150">
        <f t="shared" si="0"/>
        <v>0</v>
      </c>
      <c r="I8" s="150">
        <f t="shared" si="0"/>
        <v>-6199000000</v>
      </c>
      <c r="J8" s="150">
        <f t="shared" si="0"/>
        <v>0</v>
      </c>
      <c r="K8" s="150">
        <f t="shared" si="0"/>
        <v>0</v>
      </c>
      <c r="L8" s="150">
        <f t="shared" si="0"/>
        <v>0</v>
      </c>
      <c r="M8" s="150">
        <f t="shared" si="0"/>
        <v>0</v>
      </c>
      <c r="N8" s="150">
        <f t="shared" si="0"/>
        <v>-6199000000</v>
      </c>
      <c r="O8" s="150">
        <f t="shared" si="0"/>
        <v>0</v>
      </c>
      <c r="P8" s="150">
        <f t="shared" si="0"/>
        <v>0</v>
      </c>
      <c r="Q8" s="150">
        <f t="shared" si="0"/>
        <v>0</v>
      </c>
      <c r="R8" s="150">
        <f t="shared" si="0"/>
        <v>0</v>
      </c>
      <c r="S8" s="150">
        <f t="shared" si="0"/>
        <v>0</v>
      </c>
      <c r="T8" s="242">
        <f t="shared" si="0"/>
        <v>0</v>
      </c>
      <c r="U8" s="155">
        <f>عملکرد!N30</f>
        <v>1190097400</v>
      </c>
      <c r="V8" s="155">
        <f>N8-U8</f>
        <v>-7389097400</v>
      </c>
    </row>
    <row r="9" spans="1:24" ht="24" customHeight="1" x14ac:dyDescent="0.25">
      <c r="A9" s="627"/>
      <c r="B9" s="170" t="s">
        <v>184</v>
      </c>
      <c r="C9" s="148">
        <f>عملکرد!C85</f>
        <v>0</v>
      </c>
      <c r="D9" s="148">
        <f>عملکرد!D85</f>
        <v>0</v>
      </c>
      <c r="E9" s="148">
        <f>عملکرد!E85</f>
        <v>0</v>
      </c>
      <c r="F9" s="148">
        <f>عملکرد!F85</f>
        <v>0</v>
      </c>
      <c r="G9" s="148">
        <f>عملکرد!G85</f>
        <v>0</v>
      </c>
      <c r="H9" s="148">
        <f t="shared" ref="H9:H21" si="1">SUM(C9:G9)</f>
        <v>0</v>
      </c>
      <c r="I9" s="148">
        <f>عملکرد!I85</f>
        <v>0</v>
      </c>
      <c r="J9" s="148">
        <f>عملکرد!J85</f>
        <v>0</v>
      </c>
      <c r="K9" s="148">
        <f>عملکرد!K85</f>
        <v>0</v>
      </c>
      <c r="L9" s="148">
        <f>عملکرد!L85</f>
        <v>0</v>
      </c>
      <c r="M9" s="148">
        <f>عملکرد!M85</f>
        <v>0</v>
      </c>
      <c r="N9" s="148">
        <f>SUM(I9:M9)</f>
        <v>0</v>
      </c>
      <c r="O9" s="148">
        <f>عملکرد!O85</f>
        <v>0</v>
      </c>
      <c r="P9" s="148">
        <f>عملکرد!P85</f>
        <v>0</v>
      </c>
      <c r="Q9" s="148">
        <f>عملکرد!Q85</f>
        <v>0</v>
      </c>
      <c r="R9" s="148">
        <f>عملکرد!R85</f>
        <v>0</v>
      </c>
      <c r="S9" s="148">
        <f>عملکرد!S85</f>
        <v>0</v>
      </c>
      <c r="T9" s="148">
        <f>SUM(O9:S9)</f>
        <v>0</v>
      </c>
    </row>
    <row r="10" spans="1:24" ht="24" customHeight="1" x14ac:dyDescent="0.25">
      <c r="A10" s="627"/>
      <c r="B10" s="171" t="s">
        <v>185</v>
      </c>
      <c r="C10" s="148">
        <f>عملکرد!C161</f>
        <v>0</v>
      </c>
      <c r="D10" s="148">
        <f>عملکرد!D161</f>
        <v>0</v>
      </c>
      <c r="E10" s="148">
        <f>عملکرد!E161</f>
        <v>0</v>
      </c>
      <c r="F10" s="148">
        <f>عملکرد!F161</f>
        <v>0</v>
      </c>
      <c r="G10" s="148">
        <f>عملکرد!G161</f>
        <v>0</v>
      </c>
      <c r="H10" s="148">
        <f t="shared" si="1"/>
        <v>0</v>
      </c>
      <c r="I10" s="148">
        <f>عملکرد!I161</f>
        <v>0</v>
      </c>
      <c r="J10" s="148">
        <f>عملکرد!J161</f>
        <v>0</v>
      </c>
      <c r="K10" s="148">
        <f>عملکرد!K161</f>
        <v>0</v>
      </c>
      <c r="L10" s="148">
        <f>عملکرد!L161</f>
        <v>0</v>
      </c>
      <c r="M10" s="148">
        <f>عملکرد!M161</f>
        <v>0</v>
      </c>
      <c r="N10" s="148">
        <f>SUM(I10:M10)</f>
        <v>0</v>
      </c>
      <c r="O10" s="148">
        <f>عملکرد!O161</f>
        <v>0</v>
      </c>
      <c r="P10" s="148">
        <f>عملکرد!P161</f>
        <v>0</v>
      </c>
      <c r="Q10" s="148">
        <f>عملکرد!Q161</f>
        <v>0</v>
      </c>
      <c r="R10" s="148">
        <f>عملکرد!R161</f>
        <v>0</v>
      </c>
      <c r="S10" s="148">
        <f>عملکرد!S161</f>
        <v>0</v>
      </c>
      <c r="T10" s="148">
        <f>SUM(O10:S10)</f>
        <v>0</v>
      </c>
    </row>
    <row r="11" spans="1:24" ht="24" customHeight="1" x14ac:dyDescent="0.25">
      <c r="A11" s="627"/>
      <c r="B11" s="169" t="s">
        <v>191</v>
      </c>
      <c r="C11" s="150">
        <f t="shared" ref="C11:T11" si="2">SUM(C9:C10)</f>
        <v>0</v>
      </c>
      <c r="D11" s="150">
        <f t="shared" si="2"/>
        <v>0</v>
      </c>
      <c r="E11" s="150">
        <f t="shared" si="2"/>
        <v>0</v>
      </c>
      <c r="F11" s="150">
        <f t="shared" si="2"/>
        <v>0</v>
      </c>
      <c r="G11" s="150">
        <f t="shared" si="2"/>
        <v>0</v>
      </c>
      <c r="H11" s="150">
        <f t="shared" si="2"/>
        <v>0</v>
      </c>
      <c r="I11" s="150">
        <f t="shared" si="2"/>
        <v>0</v>
      </c>
      <c r="J11" s="150">
        <f t="shared" si="2"/>
        <v>0</v>
      </c>
      <c r="K11" s="150">
        <f t="shared" si="2"/>
        <v>0</v>
      </c>
      <c r="L11" s="150">
        <f t="shared" si="2"/>
        <v>0</v>
      </c>
      <c r="M11" s="150">
        <f t="shared" si="2"/>
        <v>0</v>
      </c>
      <c r="N11" s="150">
        <f t="shared" si="2"/>
        <v>0</v>
      </c>
      <c r="O11" s="150">
        <f t="shared" si="2"/>
        <v>0</v>
      </c>
      <c r="P11" s="150">
        <f t="shared" si="2"/>
        <v>0</v>
      </c>
      <c r="Q11" s="150">
        <f t="shared" si="2"/>
        <v>0</v>
      </c>
      <c r="R11" s="150">
        <f t="shared" si="2"/>
        <v>0</v>
      </c>
      <c r="S11" s="150">
        <f t="shared" si="2"/>
        <v>0</v>
      </c>
      <c r="T11" s="150">
        <f t="shared" si="2"/>
        <v>0</v>
      </c>
      <c r="U11" s="155">
        <f>عملکرد!N162</f>
        <v>65905422840</v>
      </c>
      <c r="V11" s="155">
        <f>N11-U11</f>
        <v>-65905422840</v>
      </c>
    </row>
    <row r="12" spans="1:24" ht="24" customHeight="1" x14ac:dyDescent="0.25">
      <c r="A12" s="627"/>
      <c r="B12" s="171" t="s">
        <v>186</v>
      </c>
      <c r="C12" s="148">
        <f>عملکرد!C257</f>
        <v>0</v>
      </c>
      <c r="D12" s="148">
        <f>عملکرد!D257</f>
        <v>0</v>
      </c>
      <c r="E12" s="148">
        <f>عملکرد!E257</f>
        <v>0</v>
      </c>
      <c r="F12" s="148">
        <f>عملکرد!F257</f>
        <v>0</v>
      </c>
      <c r="G12" s="148">
        <f>عملکرد!G257</f>
        <v>0</v>
      </c>
      <c r="H12" s="148">
        <f t="shared" si="1"/>
        <v>0</v>
      </c>
      <c r="I12" s="148">
        <f>عملکرد!I257</f>
        <v>0</v>
      </c>
      <c r="J12" s="148">
        <f>عملکرد!J257</f>
        <v>0</v>
      </c>
      <c r="K12" s="148">
        <f>عملکرد!K257</f>
        <v>0</v>
      </c>
      <c r="L12" s="148">
        <f>عملکرد!L257</f>
        <v>0</v>
      </c>
      <c r="M12" s="148">
        <f>عملکرد!M257</f>
        <v>0</v>
      </c>
      <c r="N12" s="148">
        <f>SUM(I12:M12)</f>
        <v>0</v>
      </c>
      <c r="O12" s="148">
        <f>عملکرد!O257</f>
        <v>0</v>
      </c>
      <c r="P12" s="148">
        <f>عملکرد!P257</f>
        <v>0</v>
      </c>
      <c r="Q12" s="148">
        <f>عملکرد!Q257</f>
        <v>0</v>
      </c>
      <c r="R12" s="148">
        <f>عملکرد!R257</f>
        <v>0</v>
      </c>
      <c r="S12" s="148">
        <f>عملکرد!S257</f>
        <v>0</v>
      </c>
      <c r="T12" s="148">
        <f>SUM(O12:S12)</f>
        <v>0</v>
      </c>
    </row>
    <row r="13" spans="1:24" ht="24" customHeight="1" thickBot="1" x14ac:dyDescent="0.3">
      <c r="A13" s="638" t="s">
        <v>192</v>
      </c>
      <c r="B13" s="638"/>
      <c r="C13" s="164">
        <f t="shared" ref="C13:T13" si="3">SUM(C8,C11,C12)</f>
        <v>0</v>
      </c>
      <c r="D13" s="164">
        <f t="shared" si="3"/>
        <v>0</v>
      </c>
      <c r="E13" s="164">
        <f t="shared" si="3"/>
        <v>0</v>
      </c>
      <c r="F13" s="164">
        <f t="shared" si="3"/>
        <v>0</v>
      </c>
      <c r="G13" s="164">
        <f t="shared" si="3"/>
        <v>0</v>
      </c>
      <c r="H13" s="164">
        <f t="shared" si="3"/>
        <v>0</v>
      </c>
      <c r="I13" s="164">
        <f t="shared" si="3"/>
        <v>-6199000000</v>
      </c>
      <c r="J13" s="164">
        <f t="shared" si="3"/>
        <v>0</v>
      </c>
      <c r="K13" s="164">
        <f t="shared" si="3"/>
        <v>0</v>
      </c>
      <c r="L13" s="164">
        <f t="shared" si="3"/>
        <v>0</v>
      </c>
      <c r="M13" s="164">
        <f t="shared" si="3"/>
        <v>0</v>
      </c>
      <c r="N13" s="164">
        <f t="shared" si="3"/>
        <v>-6199000000</v>
      </c>
      <c r="O13" s="164">
        <f t="shared" si="3"/>
        <v>0</v>
      </c>
      <c r="P13" s="164">
        <f t="shared" si="3"/>
        <v>0</v>
      </c>
      <c r="Q13" s="164">
        <f t="shared" si="3"/>
        <v>0</v>
      </c>
      <c r="R13" s="164">
        <f t="shared" si="3"/>
        <v>0</v>
      </c>
      <c r="S13" s="164">
        <f t="shared" si="3"/>
        <v>0</v>
      </c>
      <c r="T13" s="164">
        <f t="shared" si="3"/>
        <v>0</v>
      </c>
      <c r="U13" s="155">
        <f>عملکرد!N258</f>
        <v>63925540230</v>
      </c>
      <c r="V13" s="155">
        <f>N13-U13</f>
        <v>-70124540230</v>
      </c>
    </row>
    <row r="14" spans="1:24" ht="24" customHeight="1" x14ac:dyDescent="0.25">
      <c r="A14" s="639" t="s">
        <v>182</v>
      </c>
      <c r="B14" s="172" t="s">
        <v>187</v>
      </c>
      <c r="C14" s="166">
        <f>عملکرد!C269</f>
        <v>0</v>
      </c>
      <c r="D14" s="166">
        <f>عملکرد!D269</f>
        <v>0</v>
      </c>
      <c r="E14" s="166">
        <f>عملکرد!E269</f>
        <v>0</v>
      </c>
      <c r="F14" s="166">
        <f>عملکرد!F269</f>
        <v>0</v>
      </c>
      <c r="G14" s="166">
        <f>عملکرد!G269</f>
        <v>0</v>
      </c>
      <c r="H14" s="166">
        <f t="shared" si="1"/>
        <v>0</v>
      </c>
      <c r="I14" s="166">
        <f>عملکرد!I269</f>
        <v>0</v>
      </c>
      <c r="J14" s="166">
        <f>عملکرد!J269</f>
        <v>0</v>
      </c>
      <c r="K14" s="166">
        <f>عملکرد!K269</f>
        <v>0</v>
      </c>
      <c r="L14" s="166">
        <f>عملکرد!L269</f>
        <v>0</v>
      </c>
      <c r="M14" s="166">
        <f>عملکرد!M269</f>
        <v>0</v>
      </c>
      <c r="N14" s="166">
        <f>SUM(I14:M14)</f>
        <v>0</v>
      </c>
      <c r="O14" s="166">
        <f>عملکرد!O269</f>
        <v>0</v>
      </c>
      <c r="P14" s="166">
        <f>عملکرد!P269</f>
        <v>0</v>
      </c>
      <c r="Q14" s="166">
        <f>عملکرد!Q269</f>
        <v>0</v>
      </c>
      <c r="R14" s="166">
        <f>عملکرد!R269</f>
        <v>0</v>
      </c>
      <c r="S14" s="166">
        <f>عملکرد!S269</f>
        <v>0</v>
      </c>
      <c r="T14" s="166">
        <f>SUM(O14:S14)</f>
        <v>0</v>
      </c>
      <c r="W14" s="144" t="s">
        <v>266</v>
      </c>
      <c r="X14" s="155">
        <v>76658145133</v>
      </c>
    </row>
    <row r="15" spans="1:24" ht="24" customHeight="1" x14ac:dyDescent="0.25">
      <c r="A15" s="640"/>
      <c r="B15" s="171" t="s">
        <v>188</v>
      </c>
      <c r="C15" s="148">
        <f>عملکرد!C280</f>
        <v>0</v>
      </c>
      <c r="D15" s="148">
        <f>عملکرد!D280</f>
        <v>0</v>
      </c>
      <c r="E15" s="148">
        <f>عملکرد!E280</f>
        <v>0</v>
      </c>
      <c r="F15" s="148">
        <f>عملکرد!F280</f>
        <v>0</v>
      </c>
      <c r="G15" s="148">
        <f>عملکرد!G280</f>
        <v>0</v>
      </c>
      <c r="H15" s="148">
        <f t="shared" si="1"/>
        <v>0</v>
      </c>
      <c r="I15" s="148">
        <f>عملکرد!I280</f>
        <v>0</v>
      </c>
      <c r="J15" s="148">
        <f>عملکرد!J280</f>
        <v>0</v>
      </c>
      <c r="K15" s="148">
        <f>عملکرد!K280</f>
        <v>0</v>
      </c>
      <c r="L15" s="148">
        <f>عملکرد!L280</f>
        <v>0</v>
      </c>
      <c r="M15" s="148">
        <f>عملکرد!M280</f>
        <v>0</v>
      </c>
      <c r="N15" s="148">
        <f>SUM(I15:M15)</f>
        <v>0</v>
      </c>
      <c r="O15" s="148">
        <f>عملکرد!O280</f>
        <v>0</v>
      </c>
      <c r="P15" s="148">
        <f>عملکرد!P280</f>
        <v>0</v>
      </c>
      <c r="Q15" s="148">
        <f>عملکرد!Q280</f>
        <v>0</v>
      </c>
      <c r="R15" s="148">
        <f>عملکرد!R280</f>
        <v>0</v>
      </c>
      <c r="S15" s="148">
        <f>عملکرد!S280</f>
        <v>0</v>
      </c>
      <c r="T15" s="148">
        <f>SUM(O15:S15)</f>
        <v>0</v>
      </c>
      <c r="W15" s="144" t="s">
        <v>267</v>
      </c>
      <c r="X15" s="155">
        <v>76077691717</v>
      </c>
    </row>
    <row r="16" spans="1:24" ht="24" customHeight="1" x14ac:dyDescent="0.25">
      <c r="A16" s="640"/>
      <c r="B16" s="171" t="s">
        <v>189</v>
      </c>
      <c r="C16" s="148">
        <f>عملکرد!C291</f>
        <v>0</v>
      </c>
      <c r="D16" s="148">
        <f>عملکرد!D291</f>
        <v>0</v>
      </c>
      <c r="E16" s="148">
        <f>عملکرد!E291</f>
        <v>0</v>
      </c>
      <c r="F16" s="148">
        <f>عملکرد!F291</f>
        <v>0</v>
      </c>
      <c r="G16" s="148">
        <f>عملکرد!G291</f>
        <v>0</v>
      </c>
      <c r="H16" s="148">
        <f t="shared" si="1"/>
        <v>0</v>
      </c>
      <c r="I16" s="148">
        <f>عملکرد!I291</f>
        <v>0</v>
      </c>
      <c r="J16" s="148">
        <f>عملکرد!J291</f>
        <v>0</v>
      </c>
      <c r="K16" s="148">
        <f>عملکرد!K291</f>
        <v>0</v>
      </c>
      <c r="L16" s="148">
        <f>عملکرد!L291</f>
        <v>0</v>
      </c>
      <c r="M16" s="148">
        <f>عملکرد!M291</f>
        <v>0</v>
      </c>
      <c r="N16" s="148">
        <f>SUM(I16:M16)</f>
        <v>0</v>
      </c>
      <c r="O16" s="148">
        <f>عملکرد!O291</f>
        <v>0</v>
      </c>
      <c r="P16" s="148">
        <f>عملکرد!P291</f>
        <v>0</v>
      </c>
      <c r="Q16" s="148">
        <f>عملکرد!Q291</f>
        <v>0</v>
      </c>
      <c r="R16" s="148">
        <f>عملکرد!R291</f>
        <v>0</v>
      </c>
      <c r="S16" s="148">
        <f>عملکرد!S291</f>
        <v>0</v>
      </c>
      <c r="T16" s="148">
        <f>SUM(O16:S16)</f>
        <v>0</v>
      </c>
      <c r="X16" s="155">
        <f>SUM(X14:X15)</f>
        <v>152735836850</v>
      </c>
    </row>
    <row r="17" spans="1:24" ht="24" customHeight="1" x14ac:dyDescent="0.25">
      <c r="A17" s="640"/>
      <c r="B17" s="169" t="s">
        <v>190</v>
      </c>
      <c r="C17" s="150">
        <f t="shared" ref="C17:T17" si="4">SUM(C14:C16)</f>
        <v>0</v>
      </c>
      <c r="D17" s="150">
        <f t="shared" si="4"/>
        <v>0</v>
      </c>
      <c r="E17" s="150">
        <f t="shared" si="4"/>
        <v>0</v>
      </c>
      <c r="F17" s="150">
        <f t="shared" si="4"/>
        <v>0</v>
      </c>
      <c r="G17" s="150">
        <f t="shared" si="4"/>
        <v>0</v>
      </c>
      <c r="H17" s="150">
        <f t="shared" si="4"/>
        <v>0</v>
      </c>
      <c r="I17" s="150">
        <f t="shared" si="4"/>
        <v>0</v>
      </c>
      <c r="J17" s="150">
        <f t="shared" si="4"/>
        <v>0</v>
      </c>
      <c r="K17" s="150">
        <f t="shared" si="4"/>
        <v>0</v>
      </c>
      <c r="L17" s="150">
        <f t="shared" si="4"/>
        <v>0</v>
      </c>
      <c r="M17" s="150">
        <f t="shared" si="4"/>
        <v>0</v>
      </c>
      <c r="N17" s="150">
        <f t="shared" si="4"/>
        <v>0</v>
      </c>
      <c r="O17" s="150">
        <f t="shared" si="4"/>
        <v>0</v>
      </c>
      <c r="P17" s="150">
        <f t="shared" si="4"/>
        <v>0</v>
      </c>
      <c r="Q17" s="150">
        <f t="shared" si="4"/>
        <v>0</v>
      </c>
      <c r="R17" s="150">
        <f t="shared" si="4"/>
        <v>0</v>
      </c>
      <c r="S17" s="150">
        <f t="shared" si="4"/>
        <v>0</v>
      </c>
      <c r="T17" s="242">
        <f t="shared" si="4"/>
        <v>0</v>
      </c>
      <c r="U17" s="155">
        <f>عملکرد!N292</f>
        <v>0</v>
      </c>
      <c r="V17" s="155">
        <f>N17-U17</f>
        <v>0</v>
      </c>
      <c r="X17" s="155">
        <v>152747319510</v>
      </c>
    </row>
    <row r="18" spans="1:24" ht="24" customHeight="1" x14ac:dyDescent="0.25">
      <c r="A18" s="640"/>
      <c r="B18" s="170" t="s">
        <v>184</v>
      </c>
      <c r="C18" s="148">
        <f>عملکرد!C303</f>
        <v>0</v>
      </c>
      <c r="D18" s="148">
        <f>عملکرد!D303</f>
        <v>0</v>
      </c>
      <c r="E18" s="148">
        <f>عملکرد!E303</f>
        <v>0</v>
      </c>
      <c r="F18" s="148">
        <f>عملکرد!F303</f>
        <v>0</v>
      </c>
      <c r="G18" s="148">
        <f>عملکرد!G303</f>
        <v>0</v>
      </c>
      <c r="H18" s="148">
        <f t="shared" si="1"/>
        <v>0</v>
      </c>
      <c r="I18" s="148">
        <f>عملکرد!I303</f>
        <v>0</v>
      </c>
      <c r="J18" s="148">
        <f>عملکرد!J303</f>
        <v>0</v>
      </c>
      <c r="K18" s="148">
        <f>عملکرد!K303</f>
        <v>0</v>
      </c>
      <c r="L18" s="148">
        <f>عملکرد!L303</f>
        <v>0</v>
      </c>
      <c r="M18" s="148">
        <f>عملکرد!M303</f>
        <v>0</v>
      </c>
      <c r="N18" s="148">
        <f>SUM(I18:M18)</f>
        <v>0</v>
      </c>
      <c r="O18" s="148">
        <f>عملکرد!O303</f>
        <v>0</v>
      </c>
      <c r="P18" s="148">
        <f>عملکرد!P303</f>
        <v>0</v>
      </c>
      <c r="Q18" s="148">
        <f>عملکرد!Q303</f>
        <v>0</v>
      </c>
      <c r="R18" s="148">
        <f>عملکرد!R303</f>
        <v>0</v>
      </c>
      <c r="S18" s="148">
        <f>عملکرد!S303</f>
        <v>0</v>
      </c>
      <c r="T18" s="148">
        <f>SUM(O18:S18)</f>
        <v>0</v>
      </c>
      <c r="X18" s="155">
        <f>X17-X16</f>
        <v>11482660</v>
      </c>
    </row>
    <row r="19" spans="1:24" ht="24" customHeight="1" x14ac:dyDescent="0.25">
      <c r="A19" s="640"/>
      <c r="B19" s="171" t="s">
        <v>185</v>
      </c>
      <c r="C19" s="148">
        <f>عملکرد!C322</f>
        <v>0</v>
      </c>
      <c r="D19" s="148">
        <f>عملکرد!D322</f>
        <v>0</v>
      </c>
      <c r="E19" s="148">
        <f>عملکرد!E322</f>
        <v>0</v>
      </c>
      <c r="F19" s="148">
        <f>عملکرد!F322</f>
        <v>0</v>
      </c>
      <c r="G19" s="148">
        <f>عملکرد!G322</f>
        <v>0</v>
      </c>
      <c r="H19" s="148">
        <f t="shared" si="1"/>
        <v>0</v>
      </c>
      <c r="I19" s="148">
        <f>عملکرد!I322</f>
        <v>0</v>
      </c>
      <c r="J19" s="148">
        <f>عملکرد!J322</f>
        <v>0</v>
      </c>
      <c r="K19" s="148">
        <f>عملکرد!K322</f>
        <v>0</v>
      </c>
      <c r="L19" s="148">
        <f>عملکرد!L322</f>
        <v>0</v>
      </c>
      <c r="M19" s="148">
        <f>عملکرد!M322</f>
        <v>0</v>
      </c>
      <c r="N19" s="148">
        <f>SUM(I19:M19)</f>
        <v>0</v>
      </c>
      <c r="O19" s="148">
        <f>عملکرد!O322</f>
        <v>0</v>
      </c>
      <c r="P19" s="148">
        <f>عملکرد!P322</f>
        <v>0</v>
      </c>
      <c r="Q19" s="148">
        <f>عملکرد!Q322</f>
        <v>0</v>
      </c>
      <c r="R19" s="148">
        <f>عملکرد!R322</f>
        <v>0</v>
      </c>
      <c r="S19" s="148">
        <f>عملکرد!S322</f>
        <v>0</v>
      </c>
      <c r="T19" s="148">
        <f>SUM(O19:S19)</f>
        <v>0</v>
      </c>
    </row>
    <row r="20" spans="1:24" ht="24" customHeight="1" x14ac:dyDescent="0.25">
      <c r="A20" s="640"/>
      <c r="B20" s="169" t="s">
        <v>191</v>
      </c>
      <c r="C20" s="150">
        <f t="shared" ref="C20:T20" si="5">SUM(C18:C19)</f>
        <v>0</v>
      </c>
      <c r="D20" s="150">
        <f t="shared" si="5"/>
        <v>0</v>
      </c>
      <c r="E20" s="150">
        <f t="shared" si="5"/>
        <v>0</v>
      </c>
      <c r="F20" s="150">
        <f t="shared" si="5"/>
        <v>0</v>
      </c>
      <c r="G20" s="150">
        <f t="shared" si="5"/>
        <v>0</v>
      </c>
      <c r="H20" s="150">
        <f t="shared" si="5"/>
        <v>0</v>
      </c>
      <c r="I20" s="150">
        <f t="shared" si="5"/>
        <v>0</v>
      </c>
      <c r="J20" s="150">
        <f t="shared" si="5"/>
        <v>0</v>
      </c>
      <c r="K20" s="150">
        <f t="shared" si="5"/>
        <v>0</v>
      </c>
      <c r="L20" s="150">
        <f t="shared" si="5"/>
        <v>0</v>
      </c>
      <c r="M20" s="150">
        <f t="shared" si="5"/>
        <v>0</v>
      </c>
      <c r="N20" s="150">
        <f t="shared" si="5"/>
        <v>0</v>
      </c>
      <c r="O20" s="150">
        <f t="shared" si="5"/>
        <v>0</v>
      </c>
      <c r="P20" s="150">
        <f t="shared" si="5"/>
        <v>0</v>
      </c>
      <c r="Q20" s="150">
        <f t="shared" si="5"/>
        <v>0</v>
      </c>
      <c r="R20" s="150">
        <f t="shared" si="5"/>
        <v>0</v>
      </c>
      <c r="S20" s="150">
        <f t="shared" si="5"/>
        <v>0</v>
      </c>
      <c r="T20" s="150">
        <f t="shared" si="5"/>
        <v>0</v>
      </c>
      <c r="U20" s="155">
        <f>عملکرد!N323</f>
        <v>2435804348</v>
      </c>
      <c r="V20" s="155">
        <f>N20-U20</f>
        <v>-2435804348</v>
      </c>
    </row>
    <row r="21" spans="1:24" ht="24" customHeight="1" x14ac:dyDescent="0.25">
      <c r="A21" s="640"/>
      <c r="B21" s="171" t="s">
        <v>186</v>
      </c>
      <c r="C21" s="148">
        <f>عملکرد!C334</f>
        <v>0</v>
      </c>
      <c r="D21" s="148">
        <f>عملکرد!D334</f>
        <v>0</v>
      </c>
      <c r="E21" s="148">
        <f>عملکرد!E334</f>
        <v>0</v>
      </c>
      <c r="F21" s="148">
        <f>عملکرد!F334</f>
        <v>0</v>
      </c>
      <c r="G21" s="148">
        <f>عملکرد!G334</f>
        <v>0</v>
      </c>
      <c r="H21" s="148">
        <f t="shared" si="1"/>
        <v>0</v>
      </c>
      <c r="I21" s="148">
        <f>عملکرد!I334</f>
        <v>0</v>
      </c>
      <c r="J21" s="148">
        <f>عملکرد!J334</f>
        <v>0</v>
      </c>
      <c r="K21" s="148">
        <f>عملکرد!K334</f>
        <v>0</v>
      </c>
      <c r="L21" s="148">
        <f>عملکرد!L334</f>
        <v>0</v>
      </c>
      <c r="M21" s="148">
        <f>عملکرد!M334</f>
        <v>0</v>
      </c>
      <c r="N21" s="148">
        <f>SUM(I21:M21)</f>
        <v>0</v>
      </c>
      <c r="O21" s="148">
        <f>عملکرد!O334</f>
        <v>0</v>
      </c>
      <c r="P21" s="148">
        <f>عملکرد!P334</f>
        <v>0</v>
      </c>
      <c r="Q21" s="148">
        <f>عملکرد!Q334</f>
        <v>0</v>
      </c>
      <c r="R21" s="148">
        <f>عملکرد!R334</f>
        <v>0</v>
      </c>
      <c r="S21" s="148">
        <f>عملکرد!S334</f>
        <v>0</v>
      </c>
      <c r="T21" s="148">
        <f>SUM(O21:S21)</f>
        <v>0</v>
      </c>
    </row>
    <row r="22" spans="1:24" ht="24" customHeight="1" thickBot="1" x14ac:dyDescent="0.3">
      <c r="A22" s="634" t="s">
        <v>192</v>
      </c>
      <c r="B22" s="635"/>
      <c r="C22" s="167">
        <f t="shared" ref="C22:T22" si="6">SUM(C21,C20,C17)</f>
        <v>0</v>
      </c>
      <c r="D22" s="167">
        <f t="shared" si="6"/>
        <v>0</v>
      </c>
      <c r="E22" s="167">
        <f t="shared" si="6"/>
        <v>0</v>
      </c>
      <c r="F22" s="167">
        <f t="shared" si="6"/>
        <v>0</v>
      </c>
      <c r="G22" s="167">
        <f t="shared" si="6"/>
        <v>0</v>
      </c>
      <c r="H22" s="167">
        <f t="shared" si="6"/>
        <v>0</v>
      </c>
      <c r="I22" s="167">
        <f t="shared" si="6"/>
        <v>0</v>
      </c>
      <c r="J22" s="167">
        <f t="shared" si="6"/>
        <v>0</v>
      </c>
      <c r="K22" s="167">
        <f t="shared" si="6"/>
        <v>0</v>
      </c>
      <c r="L22" s="167">
        <f t="shared" si="6"/>
        <v>0</v>
      </c>
      <c r="M22" s="167">
        <f t="shared" si="6"/>
        <v>0</v>
      </c>
      <c r="N22" s="167">
        <f t="shared" si="6"/>
        <v>0</v>
      </c>
      <c r="O22" s="167">
        <f t="shared" si="6"/>
        <v>0</v>
      </c>
      <c r="P22" s="167">
        <f t="shared" si="6"/>
        <v>0</v>
      </c>
      <c r="Q22" s="167">
        <f t="shared" si="6"/>
        <v>0</v>
      </c>
      <c r="R22" s="167">
        <f t="shared" si="6"/>
        <v>0</v>
      </c>
      <c r="S22" s="167">
        <f t="shared" si="6"/>
        <v>0</v>
      </c>
      <c r="T22" s="167">
        <f t="shared" si="6"/>
        <v>0</v>
      </c>
      <c r="U22" s="155">
        <f>عملکرد!N335</f>
        <v>1800000000</v>
      </c>
      <c r="V22" s="155">
        <f>N22-U22</f>
        <v>-1800000000</v>
      </c>
    </row>
    <row r="23" spans="1:24" ht="24" customHeight="1" x14ac:dyDescent="0.25">
      <c r="A23" s="636" t="s">
        <v>193</v>
      </c>
      <c r="B23" s="637"/>
      <c r="C23" s="165">
        <f t="shared" ref="C23:T23" si="7">SUM(C22,C13)</f>
        <v>0</v>
      </c>
      <c r="D23" s="165">
        <f t="shared" si="7"/>
        <v>0</v>
      </c>
      <c r="E23" s="165">
        <f t="shared" si="7"/>
        <v>0</v>
      </c>
      <c r="F23" s="165">
        <f t="shared" si="7"/>
        <v>0</v>
      </c>
      <c r="G23" s="165">
        <f t="shared" si="7"/>
        <v>0</v>
      </c>
      <c r="H23" s="165">
        <f t="shared" si="7"/>
        <v>0</v>
      </c>
      <c r="I23" s="165">
        <f t="shared" si="7"/>
        <v>-6199000000</v>
      </c>
      <c r="J23" s="165">
        <f t="shared" si="7"/>
        <v>0</v>
      </c>
      <c r="K23" s="165">
        <f t="shared" si="7"/>
        <v>0</v>
      </c>
      <c r="L23" s="165">
        <f t="shared" si="7"/>
        <v>0</v>
      </c>
      <c r="M23" s="165">
        <f t="shared" si="7"/>
        <v>0</v>
      </c>
      <c r="N23" s="165">
        <f t="shared" si="7"/>
        <v>-6199000000</v>
      </c>
      <c r="O23" s="165">
        <f t="shared" si="7"/>
        <v>0</v>
      </c>
      <c r="P23" s="165">
        <f t="shared" si="7"/>
        <v>0</v>
      </c>
      <c r="Q23" s="165">
        <f t="shared" si="7"/>
        <v>0</v>
      </c>
      <c r="R23" s="165">
        <f t="shared" si="7"/>
        <v>0</v>
      </c>
      <c r="S23" s="165">
        <f t="shared" si="7"/>
        <v>0</v>
      </c>
      <c r="T23" s="165">
        <f t="shared" si="7"/>
        <v>0</v>
      </c>
      <c r="U23" s="155">
        <f>عملکرد!N336</f>
        <v>156971641198</v>
      </c>
      <c r="V23" s="155">
        <f>N23-U23</f>
        <v>-163170641198</v>
      </c>
    </row>
    <row r="24" spans="1:24" s="159" customFormat="1" ht="24" customHeight="1" x14ac:dyDescent="0.25">
      <c r="A24" s="157"/>
      <c r="B24" s="173"/>
      <c r="C24" s="158">
        <f>C23-عملکرد!C336</f>
        <v>-96276000000</v>
      </c>
      <c r="D24" s="158">
        <f>D23-عملکرد!D336</f>
        <v>-41700000000</v>
      </c>
      <c r="E24" s="158">
        <f>E23-عملکرد!E336</f>
        <v>-1800000000</v>
      </c>
      <c r="F24" s="158">
        <f>F23-عملکرد!F336</f>
        <v>-18528000000</v>
      </c>
      <c r="G24" s="158">
        <f>G23-عملکرد!G336</f>
        <v>-2000000000</v>
      </c>
      <c r="H24" s="158">
        <f>H23-عملکرد!H336</f>
        <v>-160304000000</v>
      </c>
      <c r="I24" s="158">
        <f>I23-عملکرد!I336</f>
        <v>-102474828368</v>
      </c>
      <c r="J24" s="158">
        <f>J23-عملکرد!J336</f>
        <v>-37944031401</v>
      </c>
      <c r="K24" s="158">
        <f>K23-عملکرد!K336</f>
        <v>-1800000000</v>
      </c>
      <c r="L24" s="158">
        <f>L23-عملکرد!L336</f>
        <v>-20951781429</v>
      </c>
      <c r="M24" s="158">
        <f>M23-عملکرد!M336</f>
        <v>0</v>
      </c>
      <c r="N24" s="158">
        <f>N23-عملکرد!N336</f>
        <v>-163170641198</v>
      </c>
      <c r="O24" s="158">
        <f>O23-عملکرد!O336</f>
        <v>-171632</v>
      </c>
      <c r="P24" s="158">
        <f>P23-عملکرد!P336</f>
        <v>-3755968599</v>
      </c>
      <c r="Q24" s="158">
        <f>Q23-عملکرد!Q336</f>
        <v>0</v>
      </c>
      <c r="R24" s="158">
        <f>R23-عملکرد!R336</f>
        <v>2423781429</v>
      </c>
      <c r="S24" s="158">
        <f>S23-عملکرد!S336</f>
        <v>-2000000000</v>
      </c>
      <c r="T24" s="158">
        <f>T23-عملکرد!T336</f>
        <v>-3332358802</v>
      </c>
      <c r="X24" s="158"/>
    </row>
    <row r="25" spans="1:24" ht="24" customHeight="1" x14ac:dyDescent="0.25">
      <c r="A25" s="629" t="s">
        <v>8</v>
      </c>
      <c r="B25" s="629"/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</row>
    <row r="26" spans="1:24" ht="24" customHeight="1" x14ac:dyDescent="0.25">
      <c r="A26" s="630" t="s">
        <v>5</v>
      </c>
      <c r="B26" s="631"/>
      <c r="C26" s="629" t="s">
        <v>200</v>
      </c>
      <c r="D26" s="629"/>
      <c r="E26" s="629"/>
      <c r="F26" s="629"/>
      <c r="G26" s="629"/>
      <c r="H26" s="629"/>
      <c r="I26" s="629" t="s">
        <v>199</v>
      </c>
      <c r="J26" s="629"/>
      <c r="K26" s="629"/>
      <c r="L26" s="629"/>
      <c r="M26" s="629"/>
      <c r="N26" s="629"/>
      <c r="O26" s="629" t="s">
        <v>178</v>
      </c>
      <c r="P26" s="629"/>
      <c r="Q26" s="629"/>
      <c r="R26" s="629"/>
      <c r="S26" s="629"/>
      <c r="T26" s="629"/>
    </row>
    <row r="27" spans="1:24" ht="24" customHeight="1" x14ac:dyDescent="0.25">
      <c r="A27" s="632"/>
      <c r="B27" s="633"/>
      <c r="C27" s="145" t="s">
        <v>9</v>
      </c>
      <c r="D27" s="146" t="s">
        <v>10</v>
      </c>
      <c r="E27" s="145" t="s">
        <v>11</v>
      </c>
      <c r="F27" s="145" t="s">
        <v>12</v>
      </c>
      <c r="G27" s="145" t="s">
        <v>180</v>
      </c>
      <c r="H27" s="145" t="s">
        <v>0</v>
      </c>
      <c r="I27" s="145" t="s">
        <v>9</v>
      </c>
      <c r="J27" s="146" t="s">
        <v>10</v>
      </c>
      <c r="K27" s="145" t="s">
        <v>11</v>
      </c>
      <c r="L27" s="145" t="s">
        <v>12</v>
      </c>
      <c r="M27" s="145" t="s">
        <v>180</v>
      </c>
      <c r="N27" s="145" t="s">
        <v>0</v>
      </c>
      <c r="O27" s="145" t="s">
        <v>9</v>
      </c>
      <c r="P27" s="145" t="s">
        <v>10</v>
      </c>
      <c r="Q27" s="145" t="s">
        <v>11</v>
      </c>
      <c r="R27" s="145" t="s">
        <v>12</v>
      </c>
      <c r="S27" s="145" t="s">
        <v>180</v>
      </c>
      <c r="T27" s="145" t="s">
        <v>0</v>
      </c>
    </row>
    <row r="28" spans="1:24" ht="24" customHeight="1" x14ac:dyDescent="0.25">
      <c r="A28" s="626" t="s">
        <v>183</v>
      </c>
      <c r="B28" s="168" t="s">
        <v>187</v>
      </c>
      <c r="C28" s="148">
        <f>عملکرد!C351</f>
        <v>0</v>
      </c>
      <c r="D28" s="148">
        <f>عملکرد!D351</f>
        <v>0</v>
      </c>
      <c r="E28" s="148">
        <f>عملکرد!E351</f>
        <v>0</v>
      </c>
      <c r="F28" s="148">
        <f>عملکرد!F351</f>
        <v>0</v>
      </c>
      <c r="G28" s="148">
        <f>عملکرد!G351</f>
        <v>0</v>
      </c>
      <c r="H28" s="148">
        <f t="shared" ref="H28:H35" si="8">SUM(C28:G28)</f>
        <v>0</v>
      </c>
      <c r="I28" s="148">
        <f>عملکرد!I351</f>
        <v>0</v>
      </c>
      <c r="J28" s="148">
        <f>عملکرد!J351</f>
        <v>0</v>
      </c>
      <c r="K28" s="148">
        <f>عملکرد!K351</f>
        <v>0</v>
      </c>
      <c r="L28" s="148">
        <f>عملکرد!L351</f>
        <v>0</v>
      </c>
      <c r="M28" s="148">
        <f>عملکرد!M351</f>
        <v>0</v>
      </c>
      <c r="N28" s="148">
        <f>SUM(I28:M28)</f>
        <v>0</v>
      </c>
      <c r="O28" s="148">
        <f>عملکرد!O351</f>
        <v>0</v>
      </c>
      <c r="P28" s="148">
        <f>عملکرد!P351</f>
        <v>0</v>
      </c>
      <c r="Q28" s="148">
        <f>عملکرد!Q351</f>
        <v>0</v>
      </c>
      <c r="R28" s="148">
        <f>عملکرد!R351</f>
        <v>0</v>
      </c>
      <c r="S28" s="148">
        <f>عملکرد!S351</f>
        <v>0</v>
      </c>
      <c r="T28" s="148">
        <f>SUM(O28:S28)</f>
        <v>0</v>
      </c>
    </row>
    <row r="29" spans="1:24" ht="24" customHeight="1" x14ac:dyDescent="0.25">
      <c r="A29" s="627"/>
      <c r="B29" s="168" t="s">
        <v>188</v>
      </c>
      <c r="C29" s="148">
        <f>عملکرد!C362</f>
        <v>0</v>
      </c>
      <c r="D29" s="148">
        <f>عملکرد!D362</f>
        <v>0</v>
      </c>
      <c r="E29" s="148">
        <f>عملکرد!E362</f>
        <v>0</v>
      </c>
      <c r="F29" s="148">
        <f>عملکرد!F362</f>
        <v>0</v>
      </c>
      <c r="G29" s="148">
        <f>عملکرد!G362</f>
        <v>0</v>
      </c>
      <c r="H29" s="148">
        <f t="shared" si="8"/>
        <v>0</v>
      </c>
      <c r="I29" s="148">
        <f>عملکرد!I362</f>
        <v>0</v>
      </c>
      <c r="J29" s="148">
        <f>عملکرد!J362</f>
        <v>0</v>
      </c>
      <c r="K29" s="148">
        <f>عملکرد!K362</f>
        <v>0</v>
      </c>
      <c r="L29" s="148">
        <f>عملکرد!L362</f>
        <v>0</v>
      </c>
      <c r="M29" s="148">
        <f>عملکرد!M362</f>
        <v>0</v>
      </c>
      <c r="N29" s="148">
        <f>SUM(I29:M29)</f>
        <v>0</v>
      </c>
      <c r="O29" s="148">
        <f>عملکرد!O362</f>
        <v>0</v>
      </c>
      <c r="P29" s="148">
        <f>عملکرد!P362</f>
        <v>0</v>
      </c>
      <c r="Q29" s="148">
        <f>عملکرد!Q362</f>
        <v>0</v>
      </c>
      <c r="R29" s="148">
        <f>عملکرد!R362</f>
        <v>0</v>
      </c>
      <c r="S29" s="148">
        <f>عملکرد!S362</f>
        <v>0</v>
      </c>
      <c r="T29" s="148">
        <f>SUM(O29:S29)</f>
        <v>0</v>
      </c>
    </row>
    <row r="30" spans="1:24" ht="24" customHeight="1" x14ac:dyDescent="0.25">
      <c r="A30" s="627"/>
      <c r="B30" s="168" t="s">
        <v>189</v>
      </c>
      <c r="C30" s="148">
        <f>عملکرد!C371</f>
        <v>0</v>
      </c>
      <c r="D30" s="148">
        <f>عملکرد!D371</f>
        <v>0</v>
      </c>
      <c r="E30" s="148">
        <f>عملکرد!E371</f>
        <v>0</v>
      </c>
      <c r="F30" s="148">
        <f>عملکرد!F371</f>
        <v>0</v>
      </c>
      <c r="G30" s="148">
        <f>عملکرد!G371</f>
        <v>0</v>
      </c>
      <c r="H30" s="148">
        <f t="shared" si="8"/>
        <v>0</v>
      </c>
      <c r="I30" s="148">
        <f>عملکرد!I371</f>
        <v>0</v>
      </c>
      <c r="J30" s="148">
        <f>عملکرد!J371</f>
        <v>0</v>
      </c>
      <c r="K30" s="148">
        <f>عملکرد!K371</f>
        <v>0</v>
      </c>
      <c r="L30" s="148">
        <f>عملکرد!L371</f>
        <v>0</v>
      </c>
      <c r="M30" s="148">
        <f>عملکرد!M371</f>
        <v>0</v>
      </c>
      <c r="N30" s="148">
        <f>SUM(I30:M30)</f>
        <v>0</v>
      </c>
      <c r="O30" s="148">
        <f>عملکرد!O371</f>
        <v>0</v>
      </c>
      <c r="P30" s="148">
        <f>عملکرد!P371</f>
        <v>0</v>
      </c>
      <c r="Q30" s="148">
        <f>عملکرد!Q371</f>
        <v>0</v>
      </c>
      <c r="R30" s="148">
        <f>عملکرد!R371</f>
        <v>0</v>
      </c>
      <c r="S30" s="148">
        <f>عملکرد!S371</f>
        <v>0</v>
      </c>
      <c r="T30" s="148">
        <f>SUM(O30:S30)</f>
        <v>0</v>
      </c>
    </row>
    <row r="31" spans="1:24" ht="24" customHeight="1" x14ac:dyDescent="0.25">
      <c r="A31" s="627"/>
      <c r="B31" s="169" t="s">
        <v>190</v>
      </c>
      <c r="C31" s="150">
        <f t="shared" ref="C31:T31" si="9">SUM(C28:C30)</f>
        <v>0</v>
      </c>
      <c r="D31" s="150">
        <f t="shared" si="9"/>
        <v>0</v>
      </c>
      <c r="E31" s="150">
        <f t="shared" si="9"/>
        <v>0</v>
      </c>
      <c r="F31" s="150">
        <f t="shared" si="9"/>
        <v>0</v>
      </c>
      <c r="G31" s="150">
        <f t="shared" si="9"/>
        <v>0</v>
      </c>
      <c r="H31" s="150">
        <f t="shared" si="9"/>
        <v>0</v>
      </c>
      <c r="I31" s="150">
        <f t="shared" si="9"/>
        <v>0</v>
      </c>
      <c r="J31" s="150">
        <f t="shared" si="9"/>
        <v>0</v>
      </c>
      <c r="K31" s="150">
        <f t="shared" si="9"/>
        <v>0</v>
      </c>
      <c r="L31" s="150">
        <f t="shared" si="9"/>
        <v>0</v>
      </c>
      <c r="M31" s="150">
        <f t="shared" si="9"/>
        <v>0</v>
      </c>
      <c r="N31" s="150">
        <f t="shared" si="9"/>
        <v>0</v>
      </c>
      <c r="O31" s="150">
        <f t="shared" si="9"/>
        <v>0</v>
      </c>
      <c r="P31" s="150">
        <f t="shared" si="9"/>
        <v>0</v>
      </c>
      <c r="Q31" s="150">
        <f t="shared" si="9"/>
        <v>0</v>
      </c>
      <c r="R31" s="150">
        <f t="shared" si="9"/>
        <v>0</v>
      </c>
      <c r="S31" s="150">
        <f t="shared" si="9"/>
        <v>0</v>
      </c>
      <c r="T31" s="242">
        <f t="shared" si="9"/>
        <v>0</v>
      </c>
    </row>
    <row r="32" spans="1:24" ht="24" customHeight="1" x14ac:dyDescent="0.25">
      <c r="A32" s="627"/>
      <c r="B32" s="170" t="s">
        <v>184</v>
      </c>
      <c r="C32" s="148">
        <f>عملکرد!C383</f>
        <v>0</v>
      </c>
      <c r="D32" s="148">
        <f>عملکرد!D383</f>
        <v>0</v>
      </c>
      <c r="E32" s="148">
        <f>عملکرد!E383</f>
        <v>0</v>
      </c>
      <c r="F32" s="148">
        <f>عملکرد!F383</f>
        <v>0</v>
      </c>
      <c r="G32" s="148">
        <f>عملکرد!G383</f>
        <v>0</v>
      </c>
      <c r="H32" s="148">
        <f t="shared" si="8"/>
        <v>0</v>
      </c>
      <c r="I32" s="148">
        <f>عملکرد!I383</f>
        <v>0</v>
      </c>
      <c r="J32" s="148">
        <f>عملکرد!J383</f>
        <v>0</v>
      </c>
      <c r="K32" s="148">
        <f>عملکرد!K383</f>
        <v>0</v>
      </c>
      <c r="L32" s="148">
        <f>عملکرد!L383</f>
        <v>0</v>
      </c>
      <c r="M32" s="148">
        <f>عملکرد!M383</f>
        <v>0</v>
      </c>
      <c r="N32" s="148">
        <f>SUM(I32:M32)</f>
        <v>0</v>
      </c>
      <c r="O32" s="148">
        <f>عملکرد!O383</f>
        <v>0</v>
      </c>
      <c r="P32" s="148">
        <f>عملکرد!P383</f>
        <v>0</v>
      </c>
      <c r="Q32" s="148">
        <f>عملکرد!Q383</f>
        <v>0</v>
      </c>
      <c r="R32" s="148">
        <f>عملکرد!R383</f>
        <v>0</v>
      </c>
      <c r="S32" s="148">
        <f>عملکرد!S383</f>
        <v>0</v>
      </c>
      <c r="T32" s="148">
        <f>SUM(O32:S32)</f>
        <v>0</v>
      </c>
    </row>
    <row r="33" spans="1:24" ht="24" customHeight="1" x14ac:dyDescent="0.25">
      <c r="A33" s="627"/>
      <c r="B33" s="171" t="s">
        <v>185</v>
      </c>
      <c r="C33" s="148">
        <f>عملکرد!C394</f>
        <v>0</v>
      </c>
      <c r="D33" s="148">
        <f>عملکرد!D394</f>
        <v>0</v>
      </c>
      <c r="E33" s="148">
        <f>عملکرد!E394</f>
        <v>0</v>
      </c>
      <c r="F33" s="148">
        <f>عملکرد!F394</f>
        <v>0</v>
      </c>
      <c r="G33" s="148">
        <f>عملکرد!G394</f>
        <v>0</v>
      </c>
      <c r="H33" s="148">
        <f t="shared" si="8"/>
        <v>0</v>
      </c>
      <c r="I33" s="148">
        <f>عملکرد!I394</f>
        <v>0</v>
      </c>
      <c r="J33" s="148">
        <f>عملکرد!J394</f>
        <v>0</v>
      </c>
      <c r="K33" s="148">
        <f>عملکرد!K394</f>
        <v>0</v>
      </c>
      <c r="L33" s="148">
        <f>عملکرد!L394</f>
        <v>0</v>
      </c>
      <c r="M33" s="148">
        <f>عملکرد!M394</f>
        <v>0</v>
      </c>
      <c r="N33" s="148">
        <f>SUM(I33:M33)</f>
        <v>0</v>
      </c>
      <c r="O33" s="148">
        <f>عملکرد!O394</f>
        <v>0</v>
      </c>
      <c r="P33" s="148">
        <f>عملکرد!P394</f>
        <v>0</v>
      </c>
      <c r="Q33" s="148">
        <f>عملکرد!Q394</f>
        <v>0</v>
      </c>
      <c r="R33" s="148">
        <f>عملکرد!R394</f>
        <v>0</v>
      </c>
      <c r="S33" s="148">
        <f>عملکرد!S394</f>
        <v>0</v>
      </c>
      <c r="T33" s="148">
        <f>SUM(O33:S33)</f>
        <v>0</v>
      </c>
    </row>
    <row r="34" spans="1:24" ht="24" customHeight="1" x14ac:dyDescent="0.25">
      <c r="A34" s="627"/>
      <c r="B34" s="169" t="s">
        <v>191</v>
      </c>
      <c r="C34" s="150">
        <f t="shared" ref="C34:T34" si="10">SUM(C32:C33)</f>
        <v>0</v>
      </c>
      <c r="D34" s="150">
        <f t="shared" si="10"/>
        <v>0</v>
      </c>
      <c r="E34" s="150">
        <f t="shared" si="10"/>
        <v>0</v>
      </c>
      <c r="F34" s="150">
        <f t="shared" si="10"/>
        <v>0</v>
      </c>
      <c r="G34" s="150">
        <f t="shared" si="10"/>
        <v>0</v>
      </c>
      <c r="H34" s="150">
        <f t="shared" si="10"/>
        <v>0</v>
      </c>
      <c r="I34" s="150">
        <f t="shared" si="10"/>
        <v>0</v>
      </c>
      <c r="J34" s="150">
        <f t="shared" si="10"/>
        <v>0</v>
      </c>
      <c r="K34" s="150">
        <f t="shared" si="10"/>
        <v>0</v>
      </c>
      <c r="L34" s="150">
        <f t="shared" si="10"/>
        <v>0</v>
      </c>
      <c r="M34" s="150">
        <f t="shared" si="10"/>
        <v>0</v>
      </c>
      <c r="N34" s="150">
        <f t="shared" si="10"/>
        <v>0</v>
      </c>
      <c r="O34" s="150">
        <f t="shared" si="10"/>
        <v>0</v>
      </c>
      <c r="P34" s="150">
        <f t="shared" si="10"/>
        <v>0</v>
      </c>
      <c r="Q34" s="150">
        <f t="shared" si="10"/>
        <v>0</v>
      </c>
      <c r="R34" s="150">
        <f t="shared" si="10"/>
        <v>0</v>
      </c>
      <c r="S34" s="150">
        <f t="shared" si="10"/>
        <v>0</v>
      </c>
      <c r="T34" s="150">
        <f t="shared" si="10"/>
        <v>0</v>
      </c>
    </row>
    <row r="35" spans="1:24" ht="24" customHeight="1" x14ac:dyDescent="0.25">
      <c r="A35" s="627"/>
      <c r="B35" s="171" t="s">
        <v>186</v>
      </c>
      <c r="C35" s="148">
        <f>عملکرد!C412</f>
        <v>0</v>
      </c>
      <c r="D35" s="148">
        <f>عملکرد!D412</f>
        <v>0</v>
      </c>
      <c r="E35" s="148">
        <f>عملکرد!E412</f>
        <v>0</v>
      </c>
      <c r="F35" s="148">
        <f>عملکرد!F412</f>
        <v>0</v>
      </c>
      <c r="G35" s="148">
        <f>عملکرد!G412</f>
        <v>0</v>
      </c>
      <c r="H35" s="148">
        <f t="shared" si="8"/>
        <v>0</v>
      </c>
      <c r="I35" s="148">
        <f>عملکرد!I412</f>
        <v>0</v>
      </c>
      <c r="J35" s="148">
        <f>عملکرد!J412</f>
        <v>0</v>
      </c>
      <c r="K35" s="148">
        <f>عملکرد!K412</f>
        <v>0</v>
      </c>
      <c r="L35" s="148">
        <f>عملکرد!L412</f>
        <v>0</v>
      </c>
      <c r="M35" s="148">
        <f>عملکرد!M412</f>
        <v>0</v>
      </c>
      <c r="N35" s="148">
        <f>SUM(I35:M35)</f>
        <v>0</v>
      </c>
      <c r="O35" s="148">
        <f>عملکرد!O412</f>
        <v>0</v>
      </c>
      <c r="P35" s="148">
        <f>عملکرد!P412</f>
        <v>0</v>
      </c>
      <c r="Q35" s="148">
        <f>عملکرد!Q412</f>
        <v>0</v>
      </c>
      <c r="R35" s="148">
        <f>عملکرد!R412</f>
        <v>0</v>
      </c>
      <c r="S35" s="148">
        <f>عملکرد!S412</f>
        <v>0</v>
      </c>
      <c r="T35" s="148">
        <f>SUM(O35:S35)</f>
        <v>0</v>
      </c>
    </row>
    <row r="36" spans="1:24" ht="24" customHeight="1" x14ac:dyDescent="0.25">
      <c r="A36" s="628" t="s">
        <v>195</v>
      </c>
      <c r="B36" s="628"/>
      <c r="C36" s="153">
        <f t="shared" ref="C36:T36" si="11">SUM(C31,C34,C35)</f>
        <v>0</v>
      </c>
      <c r="D36" s="153">
        <f t="shared" si="11"/>
        <v>0</v>
      </c>
      <c r="E36" s="153">
        <f t="shared" si="11"/>
        <v>0</v>
      </c>
      <c r="F36" s="153">
        <f t="shared" si="11"/>
        <v>0</v>
      </c>
      <c r="G36" s="153">
        <f t="shared" si="11"/>
        <v>0</v>
      </c>
      <c r="H36" s="153">
        <f t="shared" si="11"/>
        <v>0</v>
      </c>
      <c r="I36" s="153">
        <f t="shared" si="11"/>
        <v>0</v>
      </c>
      <c r="J36" s="153">
        <f t="shared" si="11"/>
        <v>0</v>
      </c>
      <c r="K36" s="153">
        <f t="shared" si="11"/>
        <v>0</v>
      </c>
      <c r="L36" s="153">
        <f t="shared" si="11"/>
        <v>0</v>
      </c>
      <c r="M36" s="153">
        <f t="shared" si="11"/>
        <v>0</v>
      </c>
      <c r="N36" s="153">
        <f t="shared" si="11"/>
        <v>0</v>
      </c>
      <c r="O36" s="153">
        <f t="shared" si="11"/>
        <v>0</v>
      </c>
      <c r="P36" s="153">
        <f t="shared" si="11"/>
        <v>0</v>
      </c>
      <c r="Q36" s="153">
        <f t="shared" si="11"/>
        <v>0</v>
      </c>
      <c r="R36" s="153">
        <f t="shared" si="11"/>
        <v>0</v>
      </c>
      <c r="S36" s="153">
        <f t="shared" si="11"/>
        <v>0</v>
      </c>
      <c r="T36" s="153">
        <f t="shared" si="11"/>
        <v>0</v>
      </c>
    </row>
    <row r="37" spans="1:24" s="159" customFormat="1" ht="24" customHeight="1" x14ac:dyDescent="0.25">
      <c r="A37" s="157"/>
      <c r="B37" s="173"/>
      <c r="C37" s="158">
        <f>C36-عملکرد!C413</f>
        <v>0</v>
      </c>
      <c r="D37" s="158">
        <f>D36-عملکرد!D413</f>
        <v>0</v>
      </c>
      <c r="E37" s="158">
        <f>E36-عملکرد!E413</f>
        <v>-2200000000</v>
      </c>
      <c r="F37" s="158">
        <f>F36-عملکرد!F413</f>
        <v>-2600000000</v>
      </c>
      <c r="G37" s="158">
        <f>G36-عملکرد!G413</f>
        <v>0</v>
      </c>
      <c r="H37" s="158">
        <f>H36-عملکرد!H413</f>
        <v>-4800000000</v>
      </c>
      <c r="I37" s="158">
        <f>I36-عملکرد!I413</f>
        <v>0</v>
      </c>
      <c r="J37" s="158">
        <f>J36-عملکرد!J413</f>
        <v>0</v>
      </c>
      <c r="K37" s="158">
        <f>K36-عملکرد!K413</f>
        <v>-2200000000</v>
      </c>
      <c r="L37" s="158">
        <f>L36-عملکرد!L413</f>
        <v>-2600000000</v>
      </c>
      <c r="M37" s="158">
        <f>M36-عملکرد!M413</f>
        <v>0</v>
      </c>
      <c r="N37" s="158">
        <f>N36-عملکرد!N413</f>
        <v>-4800000000</v>
      </c>
      <c r="O37" s="158">
        <f>O36-عملکرد!O413</f>
        <v>0</v>
      </c>
      <c r="P37" s="158">
        <f>P36-عملکرد!P413</f>
        <v>0</v>
      </c>
      <c r="Q37" s="158">
        <f>Q36-عملکرد!Q413</f>
        <v>0</v>
      </c>
      <c r="R37" s="158">
        <f>R36-عملکرد!R413</f>
        <v>0</v>
      </c>
      <c r="S37" s="158">
        <f>S36-عملکرد!S413</f>
        <v>0</v>
      </c>
      <c r="T37" s="158">
        <f>T36-عملکرد!T413</f>
        <v>0</v>
      </c>
      <c r="X37" s="158"/>
    </row>
    <row r="38" spans="1:24" ht="24" customHeight="1" x14ac:dyDescent="0.25">
      <c r="A38" s="629" t="s">
        <v>197</v>
      </c>
      <c r="B38" s="629"/>
      <c r="C38" s="629"/>
      <c r="D38" s="629"/>
      <c r="E38" s="629"/>
      <c r="F38" s="629"/>
      <c r="G38" s="629"/>
      <c r="H38" s="629"/>
      <c r="I38" s="629"/>
      <c r="J38" s="629"/>
      <c r="K38" s="629"/>
      <c r="L38" s="629"/>
      <c r="M38" s="629"/>
      <c r="N38" s="629"/>
      <c r="O38" s="629"/>
      <c r="P38" s="629"/>
      <c r="Q38" s="629"/>
      <c r="R38" s="629"/>
      <c r="S38" s="629"/>
      <c r="T38" s="629"/>
    </row>
    <row r="39" spans="1:24" ht="24" customHeight="1" x14ac:dyDescent="0.25">
      <c r="A39" s="630" t="s">
        <v>5</v>
      </c>
      <c r="B39" s="631"/>
      <c r="C39" s="629" t="s">
        <v>200</v>
      </c>
      <c r="D39" s="629"/>
      <c r="E39" s="629"/>
      <c r="F39" s="629"/>
      <c r="G39" s="629"/>
      <c r="H39" s="629"/>
      <c r="I39" s="629" t="s">
        <v>199</v>
      </c>
      <c r="J39" s="629"/>
      <c r="K39" s="629"/>
      <c r="L39" s="629"/>
      <c r="M39" s="629"/>
      <c r="N39" s="629"/>
      <c r="O39" s="629" t="s">
        <v>178</v>
      </c>
      <c r="P39" s="629"/>
      <c r="Q39" s="629"/>
      <c r="R39" s="629"/>
      <c r="S39" s="629"/>
      <c r="T39" s="629"/>
    </row>
    <row r="40" spans="1:24" ht="24" customHeight="1" x14ac:dyDescent="0.25">
      <c r="A40" s="632"/>
      <c r="B40" s="633"/>
      <c r="C40" s="145" t="s">
        <v>9</v>
      </c>
      <c r="D40" s="146" t="s">
        <v>10</v>
      </c>
      <c r="E40" s="145" t="s">
        <v>11</v>
      </c>
      <c r="F40" s="145" t="s">
        <v>12</v>
      </c>
      <c r="G40" s="145" t="s">
        <v>180</v>
      </c>
      <c r="H40" s="145" t="s">
        <v>0</v>
      </c>
      <c r="I40" s="145" t="s">
        <v>9</v>
      </c>
      <c r="J40" s="146" t="s">
        <v>10</v>
      </c>
      <c r="K40" s="145" t="s">
        <v>11</v>
      </c>
      <c r="L40" s="145" t="s">
        <v>12</v>
      </c>
      <c r="M40" s="145" t="s">
        <v>180</v>
      </c>
      <c r="N40" s="145" t="s">
        <v>0</v>
      </c>
      <c r="O40" s="145" t="s">
        <v>9</v>
      </c>
      <c r="P40" s="145" t="s">
        <v>10</v>
      </c>
      <c r="Q40" s="145" t="s">
        <v>11</v>
      </c>
      <c r="R40" s="145" t="s">
        <v>12</v>
      </c>
      <c r="S40" s="145" t="s">
        <v>180</v>
      </c>
      <c r="T40" s="145" t="s">
        <v>0</v>
      </c>
    </row>
    <row r="41" spans="1:24" ht="24" customHeight="1" x14ac:dyDescent="0.25">
      <c r="A41" s="626" t="s">
        <v>196</v>
      </c>
      <c r="B41" s="168" t="s">
        <v>187</v>
      </c>
      <c r="C41" s="148">
        <f>عملکرد!C428</f>
        <v>0</v>
      </c>
      <c r="D41" s="148">
        <f>عملکرد!D428</f>
        <v>0</v>
      </c>
      <c r="E41" s="148">
        <f>عملکرد!E428</f>
        <v>0</v>
      </c>
      <c r="F41" s="148">
        <f>عملکرد!F428</f>
        <v>0</v>
      </c>
      <c r="G41" s="148">
        <f>عملکرد!G428</f>
        <v>0</v>
      </c>
      <c r="H41" s="148">
        <f t="shared" ref="H41:H48" si="12">SUM(C41:G41)</f>
        <v>0</v>
      </c>
      <c r="I41" s="148">
        <f>عملکرد!I428</f>
        <v>0</v>
      </c>
      <c r="J41" s="148">
        <f>عملکرد!J428</f>
        <v>0</v>
      </c>
      <c r="K41" s="148">
        <f>عملکرد!K428</f>
        <v>0</v>
      </c>
      <c r="L41" s="148">
        <f>عملکرد!L428</f>
        <v>0</v>
      </c>
      <c r="M41" s="148">
        <f>عملکرد!M428</f>
        <v>0</v>
      </c>
      <c r="N41" s="148">
        <f>SUM(I41:M41)</f>
        <v>0</v>
      </c>
      <c r="O41" s="148">
        <f>عملکرد!O428</f>
        <v>0</v>
      </c>
      <c r="P41" s="148">
        <f>عملکرد!P428</f>
        <v>0</v>
      </c>
      <c r="Q41" s="148">
        <f>عملکرد!Q428</f>
        <v>0</v>
      </c>
      <c r="R41" s="148">
        <f>عملکرد!R428</f>
        <v>0</v>
      </c>
      <c r="S41" s="148">
        <f>عملکرد!S428</f>
        <v>0</v>
      </c>
      <c r="T41" s="148">
        <f>SUM(O41:S41)</f>
        <v>0</v>
      </c>
    </row>
    <row r="42" spans="1:24" ht="24" customHeight="1" x14ac:dyDescent="0.25">
      <c r="A42" s="627"/>
      <c r="B42" s="168" t="s">
        <v>188</v>
      </c>
      <c r="C42" s="148">
        <f>عملکرد!C439</f>
        <v>0</v>
      </c>
      <c r="D42" s="148">
        <f>عملکرد!D439</f>
        <v>0</v>
      </c>
      <c r="E42" s="148">
        <f>عملکرد!E439</f>
        <v>0</v>
      </c>
      <c r="F42" s="148">
        <f>عملکرد!F439</f>
        <v>0</v>
      </c>
      <c r="G42" s="148">
        <f>عملکرد!G439</f>
        <v>0</v>
      </c>
      <c r="H42" s="148">
        <f t="shared" si="12"/>
        <v>0</v>
      </c>
      <c r="I42" s="148">
        <f>عملکرد!I439</f>
        <v>0</v>
      </c>
      <c r="J42" s="148">
        <f>عملکرد!J439</f>
        <v>0</v>
      </c>
      <c r="K42" s="148">
        <f>عملکرد!K439</f>
        <v>0</v>
      </c>
      <c r="L42" s="148">
        <f>عملکرد!L439</f>
        <v>0</v>
      </c>
      <c r="M42" s="148">
        <f>عملکرد!M439</f>
        <v>0</v>
      </c>
      <c r="N42" s="148">
        <f>SUM(I42:M42)</f>
        <v>0</v>
      </c>
      <c r="O42" s="148">
        <f>عملکرد!O439</f>
        <v>0</v>
      </c>
      <c r="P42" s="148">
        <f>عملکرد!P439</f>
        <v>0</v>
      </c>
      <c r="Q42" s="148">
        <f>عملکرد!Q439</f>
        <v>0</v>
      </c>
      <c r="R42" s="148">
        <f>عملکرد!R439</f>
        <v>0</v>
      </c>
      <c r="S42" s="148">
        <f>عملکرد!S439</f>
        <v>0</v>
      </c>
      <c r="T42" s="148">
        <f>SUM(O42:S42)</f>
        <v>0</v>
      </c>
    </row>
    <row r="43" spans="1:24" ht="24" customHeight="1" x14ac:dyDescent="0.25">
      <c r="A43" s="627"/>
      <c r="B43" s="168" t="s">
        <v>189</v>
      </c>
      <c r="C43" s="148">
        <f>عملکرد!C450</f>
        <v>0</v>
      </c>
      <c r="D43" s="148">
        <f>عملکرد!D450</f>
        <v>0</v>
      </c>
      <c r="E43" s="148">
        <f>عملکرد!E450</f>
        <v>0</v>
      </c>
      <c r="F43" s="148">
        <f>عملکرد!F450</f>
        <v>0</v>
      </c>
      <c r="G43" s="148">
        <f>عملکرد!G450</f>
        <v>0</v>
      </c>
      <c r="H43" s="148">
        <f t="shared" si="12"/>
        <v>0</v>
      </c>
      <c r="I43" s="148">
        <f>عملکرد!I450</f>
        <v>0</v>
      </c>
      <c r="J43" s="148">
        <f>عملکرد!J450</f>
        <v>0</v>
      </c>
      <c r="K43" s="148">
        <f>عملکرد!K450</f>
        <v>0</v>
      </c>
      <c r="L43" s="148">
        <f>عملکرد!L450</f>
        <v>0</v>
      </c>
      <c r="M43" s="148">
        <f>عملکرد!M450</f>
        <v>0</v>
      </c>
      <c r="N43" s="148">
        <f>SUM(I43:M43)</f>
        <v>0</v>
      </c>
      <c r="O43" s="148">
        <f>عملکرد!O450</f>
        <v>0</v>
      </c>
      <c r="P43" s="148">
        <f>عملکرد!P450</f>
        <v>0</v>
      </c>
      <c r="Q43" s="148">
        <f>عملکرد!Q450</f>
        <v>0</v>
      </c>
      <c r="R43" s="148">
        <f>عملکرد!R450</f>
        <v>0</v>
      </c>
      <c r="S43" s="148">
        <f>عملکرد!S450</f>
        <v>0</v>
      </c>
      <c r="T43" s="148">
        <f>SUM(O43:S43)</f>
        <v>0</v>
      </c>
    </row>
    <row r="44" spans="1:24" ht="24" customHeight="1" x14ac:dyDescent="0.25">
      <c r="A44" s="627"/>
      <c r="B44" s="169" t="s">
        <v>190</v>
      </c>
      <c r="C44" s="150">
        <f t="shared" ref="C44:T44" si="13">SUM(C41:C43)</f>
        <v>0</v>
      </c>
      <c r="D44" s="150">
        <f t="shared" si="13"/>
        <v>0</v>
      </c>
      <c r="E44" s="150">
        <f t="shared" si="13"/>
        <v>0</v>
      </c>
      <c r="F44" s="150">
        <f t="shared" si="13"/>
        <v>0</v>
      </c>
      <c r="G44" s="150">
        <f t="shared" si="13"/>
        <v>0</v>
      </c>
      <c r="H44" s="150">
        <f t="shared" si="13"/>
        <v>0</v>
      </c>
      <c r="I44" s="150">
        <f t="shared" si="13"/>
        <v>0</v>
      </c>
      <c r="J44" s="150">
        <f t="shared" si="13"/>
        <v>0</v>
      </c>
      <c r="K44" s="150">
        <f t="shared" si="13"/>
        <v>0</v>
      </c>
      <c r="L44" s="150">
        <f t="shared" si="13"/>
        <v>0</v>
      </c>
      <c r="M44" s="150">
        <f t="shared" si="13"/>
        <v>0</v>
      </c>
      <c r="N44" s="150">
        <f t="shared" si="13"/>
        <v>0</v>
      </c>
      <c r="O44" s="150">
        <f t="shared" si="13"/>
        <v>0</v>
      </c>
      <c r="P44" s="150">
        <f t="shared" si="13"/>
        <v>0</v>
      </c>
      <c r="Q44" s="150">
        <f t="shared" si="13"/>
        <v>0</v>
      </c>
      <c r="R44" s="150">
        <f t="shared" si="13"/>
        <v>0</v>
      </c>
      <c r="S44" s="150">
        <f t="shared" si="13"/>
        <v>0</v>
      </c>
      <c r="T44" s="150">
        <f t="shared" si="13"/>
        <v>0</v>
      </c>
    </row>
    <row r="45" spans="1:24" ht="24" customHeight="1" x14ac:dyDescent="0.25">
      <c r="A45" s="627"/>
      <c r="B45" s="170" t="s">
        <v>184</v>
      </c>
      <c r="C45" s="148">
        <f>عملکرد!C462</f>
        <v>0</v>
      </c>
      <c r="D45" s="148">
        <f>عملکرد!D462</f>
        <v>0</v>
      </c>
      <c r="E45" s="148">
        <f>عملکرد!E462</f>
        <v>0</v>
      </c>
      <c r="F45" s="148">
        <f>عملکرد!F462</f>
        <v>0</v>
      </c>
      <c r="G45" s="148">
        <f>عملکرد!G462</f>
        <v>0</v>
      </c>
      <c r="H45" s="148">
        <f t="shared" si="12"/>
        <v>0</v>
      </c>
      <c r="I45" s="148">
        <f>عملکرد!I462</f>
        <v>0</v>
      </c>
      <c r="J45" s="148">
        <f>عملکرد!J462</f>
        <v>0</v>
      </c>
      <c r="K45" s="148">
        <f>عملکرد!K462</f>
        <v>0</v>
      </c>
      <c r="L45" s="148">
        <f>عملکرد!L462</f>
        <v>0</v>
      </c>
      <c r="M45" s="148">
        <f>عملکرد!M462</f>
        <v>0</v>
      </c>
      <c r="N45" s="148">
        <f>SUM(I45:M45)</f>
        <v>0</v>
      </c>
      <c r="O45" s="148">
        <f>عملکرد!O462</f>
        <v>0</v>
      </c>
      <c r="P45" s="148">
        <f>عملکرد!P462</f>
        <v>0</v>
      </c>
      <c r="Q45" s="148">
        <f>عملکرد!Q462</f>
        <v>0</v>
      </c>
      <c r="R45" s="148">
        <f>عملکرد!R462</f>
        <v>0</v>
      </c>
      <c r="S45" s="148">
        <f>عملکرد!S462</f>
        <v>0</v>
      </c>
      <c r="T45" s="148">
        <f>SUM(O45:S45)</f>
        <v>0</v>
      </c>
    </row>
    <row r="46" spans="1:24" ht="24" customHeight="1" x14ac:dyDescent="0.25">
      <c r="A46" s="627"/>
      <c r="B46" s="171" t="s">
        <v>185</v>
      </c>
      <c r="C46" s="148">
        <f>عملکرد!C473</f>
        <v>0</v>
      </c>
      <c r="D46" s="148">
        <f>عملکرد!D473</f>
        <v>0</v>
      </c>
      <c r="E46" s="148">
        <f>عملکرد!E473</f>
        <v>0</v>
      </c>
      <c r="F46" s="148">
        <f>عملکرد!F473</f>
        <v>0</v>
      </c>
      <c r="G46" s="148">
        <f>عملکرد!G473</f>
        <v>0</v>
      </c>
      <c r="H46" s="148">
        <f t="shared" si="12"/>
        <v>0</v>
      </c>
      <c r="I46" s="148">
        <f>عملکرد!I473</f>
        <v>0</v>
      </c>
      <c r="J46" s="148">
        <f>عملکرد!J473</f>
        <v>0</v>
      </c>
      <c r="K46" s="148">
        <f>عملکرد!K473</f>
        <v>0</v>
      </c>
      <c r="L46" s="148">
        <f>عملکرد!L473</f>
        <v>0</v>
      </c>
      <c r="M46" s="148">
        <f>عملکرد!M473</f>
        <v>0</v>
      </c>
      <c r="N46" s="148">
        <f>SUM(I46:M46)</f>
        <v>0</v>
      </c>
      <c r="O46" s="148">
        <f>عملکرد!O473</f>
        <v>0</v>
      </c>
      <c r="P46" s="148">
        <f>عملکرد!P473</f>
        <v>0</v>
      </c>
      <c r="Q46" s="148">
        <f>عملکرد!Q473</f>
        <v>0</v>
      </c>
      <c r="R46" s="148">
        <f>عملکرد!R473</f>
        <v>0</v>
      </c>
      <c r="S46" s="148">
        <f>عملکرد!S473</f>
        <v>0</v>
      </c>
      <c r="T46" s="148">
        <f>SUM(O46:S46)</f>
        <v>0</v>
      </c>
    </row>
    <row r="47" spans="1:24" ht="24" customHeight="1" x14ac:dyDescent="0.25">
      <c r="A47" s="627"/>
      <c r="B47" s="169" t="s">
        <v>191</v>
      </c>
      <c r="C47" s="150">
        <f t="shared" ref="C47:T47" si="14">SUM(C45:C46)</f>
        <v>0</v>
      </c>
      <c r="D47" s="150">
        <f t="shared" si="14"/>
        <v>0</v>
      </c>
      <c r="E47" s="150">
        <f t="shared" si="14"/>
        <v>0</v>
      </c>
      <c r="F47" s="150">
        <f t="shared" si="14"/>
        <v>0</v>
      </c>
      <c r="G47" s="150">
        <f t="shared" si="14"/>
        <v>0</v>
      </c>
      <c r="H47" s="150">
        <f t="shared" si="14"/>
        <v>0</v>
      </c>
      <c r="I47" s="150">
        <f t="shared" si="14"/>
        <v>0</v>
      </c>
      <c r="J47" s="150">
        <f t="shared" si="14"/>
        <v>0</v>
      </c>
      <c r="K47" s="150">
        <f t="shared" si="14"/>
        <v>0</v>
      </c>
      <c r="L47" s="150">
        <f t="shared" si="14"/>
        <v>0</v>
      </c>
      <c r="M47" s="150">
        <f t="shared" si="14"/>
        <v>0</v>
      </c>
      <c r="N47" s="150">
        <f t="shared" si="14"/>
        <v>0</v>
      </c>
      <c r="O47" s="150">
        <f t="shared" si="14"/>
        <v>0</v>
      </c>
      <c r="P47" s="150">
        <f t="shared" si="14"/>
        <v>0</v>
      </c>
      <c r="Q47" s="150">
        <f t="shared" si="14"/>
        <v>0</v>
      </c>
      <c r="R47" s="150">
        <f t="shared" si="14"/>
        <v>0</v>
      </c>
      <c r="S47" s="150">
        <f t="shared" si="14"/>
        <v>0</v>
      </c>
      <c r="T47" s="150">
        <f t="shared" si="14"/>
        <v>0</v>
      </c>
    </row>
    <row r="48" spans="1:24" ht="24" customHeight="1" x14ac:dyDescent="0.25">
      <c r="A48" s="627"/>
      <c r="B48" s="171" t="s">
        <v>186</v>
      </c>
      <c r="C48" s="148">
        <f>عملکرد!C485</f>
        <v>0</v>
      </c>
      <c r="D48" s="148">
        <f>عملکرد!D485</f>
        <v>0</v>
      </c>
      <c r="E48" s="148">
        <f>عملکرد!E485</f>
        <v>0</v>
      </c>
      <c r="F48" s="148">
        <f>عملکرد!F485</f>
        <v>0</v>
      </c>
      <c r="G48" s="148">
        <f>عملکرد!G485</f>
        <v>0</v>
      </c>
      <c r="H48" s="148">
        <f t="shared" si="12"/>
        <v>0</v>
      </c>
      <c r="I48" s="148">
        <f>عملکرد!I485</f>
        <v>0</v>
      </c>
      <c r="J48" s="148">
        <f>عملکرد!J485</f>
        <v>0</v>
      </c>
      <c r="K48" s="148">
        <f>عملکرد!K485</f>
        <v>0</v>
      </c>
      <c r="L48" s="148">
        <f>عملکرد!L485</f>
        <v>0</v>
      </c>
      <c r="M48" s="148">
        <f>عملکرد!M485</f>
        <v>0</v>
      </c>
      <c r="N48" s="148">
        <f>SUM(I48:M48)</f>
        <v>0</v>
      </c>
      <c r="O48" s="148">
        <f>عملکرد!O485</f>
        <v>0</v>
      </c>
      <c r="P48" s="148">
        <f>عملکرد!P485</f>
        <v>0</v>
      </c>
      <c r="Q48" s="148">
        <f>عملکرد!Q485</f>
        <v>0</v>
      </c>
      <c r="R48" s="148">
        <f>عملکرد!R485</f>
        <v>0</v>
      </c>
      <c r="S48" s="148">
        <f>عملکرد!S485</f>
        <v>0</v>
      </c>
      <c r="T48" s="148">
        <f>SUM(O48:S48)</f>
        <v>0</v>
      </c>
    </row>
    <row r="49" spans="1:24" ht="24" customHeight="1" x14ac:dyDescent="0.25">
      <c r="A49" s="628" t="s">
        <v>195</v>
      </c>
      <c r="B49" s="628"/>
      <c r="C49" s="153">
        <f t="shared" ref="C49:T49" si="15">SUM(C44,C47,C48)</f>
        <v>0</v>
      </c>
      <c r="D49" s="153">
        <f t="shared" si="15"/>
        <v>0</v>
      </c>
      <c r="E49" s="153">
        <f t="shared" si="15"/>
        <v>0</v>
      </c>
      <c r="F49" s="153">
        <f t="shared" si="15"/>
        <v>0</v>
      </c>
      <c r="G49" s="153">
        <f t="shared" si="15"/>
        <v>0</v>
      </c>
      <c r="H49" s="153">
        <f t="shared" si="15"/>
        <v>0</v>
      </c>
      <c r="I49" s="153">
        <f t="shared" si="15"/>
        <v>0</v>
      </c>
      <c r="J49" s="153">
        <f t="shared" si="15"/>
        <v>0</v>
      </c>
      <c r="K49" s="153">
        <f t="shared" si="15"/>
        <v>0</v>
      </c>
      <c r="L49" s="153">
        <f t="shared" si="15"/>
        <v>0</v>
      </c>
      <c r="M49" s="153">
        <f t="shared" si="15"/>
        <v>0</v>
      </c>
      <c r="N49" s="153">
        <f t="shared" si="15"/>
        <v>0</v>
      </c>
      <c r="O49" s="153">
        <f t="shared" si="15"/>
        <v>0</v>
      </c>
      <c r="P49" s="153">
        <f t="shared" si="15"/>
        <v>0</v>
      </c>
      <c r="Q49" s="153">
        <f t="shared" si="15"/>
        <v>0</v>
      </c>
      <c r="R49" s="153">
        <f t="shared" si="15"/>
        <v>0</v>
      </c>
      <c r="S49" s="153">
        <f t="shared" si="15"/>
        <v>0</v>
      </c>
      <c r="T49" s="153">
        <f t="shared" si="15"/>
        <v>0</v>
      </c>
    </row>
    <row r="50" spans="1:24" s="159" customFormat="1" ht="24" customHeight="1" x14ac:dyDescent="0.25">
      <c r="A50" s="157"/>
      <c r="B50" s="173"/>
      <c r="C50" s="158">
        <f>C49-عملکرد!C486</f>
        <v>0</v>
      </c>
      <c r="D50" s="158">
        <f>D49-عملکرد!D486</f>
        <v>-939000000</v>
      </c>
      <c r="E50" s="158">
        <f>E49-عملکرد!E486</f>
        <v>0</v>
      </c>
      <c r="F50" s="158">
        <f>F49-عملکرد!F486</f>
        <v>0</v>
      </c>
      <c r="G50" s="158">
        <f>G49-عملکرد!G486</f>
        <v>0</v>
      </c>
      <c r="H50" s="158">
        <f>H49-عملکرد!H486</f>
        <v>-939000000</v>
      </c>
      <c r="I50" s="158">
        <f>I49-عملکرد!I486</f>
        <v>0</v>
      </c>
      <c r="J50" s="158">
        <f>J49-عملکرد!J486</f>
        <v>0</v>
      </c>
      <c r="K50" s="158">
        <f>K49-عملکرد!K486</f>
        <v>0</v>
      </c>
      <c r="L50" s="158">
        <f>L49-عملکرد!L486</f>
        <v>0</v>
      </c>
      <c r="M50" s="158">
        <f>M49-عملکرد!M486</f>
        <v>0</v>
      </c>
      <c r="N50" s="158">
        <f>N49-عملکرد!N486</f>
        <v>0</v>
      </c>
      <c r="O50" s="158">
        <f>O49-عملکرد!O486</f>
        <v>0</v>
      </c>
      <c r="P50" s="158">
        <f>P49-عملکرد!P486</f>
        <v>-939000000</v>
      </c>
      <c r="Q50" s="158">
        <f>Q49-عملکرد!Q486</f>
        <v>0</v>
      </c>
      <c r="R50" s="158">
        <f>R49-عملکرد!R486</f>
        <v>0</v>
      </c>
      <c r="S50" s="158">
        <f>S49-عملکرد!S486</f>
        <v>0</v>
      </c>
      <c r="T50" s="158">
        <f>T49-عملکرد!T486</f>
        <v>-939000000</v>
      </c>
      <c r="X50" s="158"/>
    </row>
    <row r="51" spans="1:24" ht="24" customHeight="1" x14ac:dyDescent="0.25">
      <c r="A51" s="625" t="s">
        <v>201</v>
      </c>
      <c r="B51" s="625"/>
      <c r="C51" s="156">
        <f>SUM(C49,C36,C23)</f>
        <v>0</v>
      </c>
      <c r="D51" s="156">
        <f t="shared" ref="D51:T51" si="16">SUM(D49,D36,D23)</f>
        <v>0</v>
      </c>
      <c r="E51" s="156">
        <f t="shared" si="16"/>
        <v>0</v>
      </c>
      <c r="F51" s="156">
        <f t="shared" si="16"/>
        <v>0</v>
      </c>
      <c r="G51" s="156">
        <f t="shared" si="16"/>
        <v>0</v>
      </c>
      <c r="H51" s="156">
        <f t="shared" si="16"/>
        <v>0</v>
      </c>
      <c r="I51" s="156">
        <f t="shared" si="16"/>
        <v>-6199000000</v>
      </c>
      <c r="J51" s="156">
        <f t="shared" si="16"/>
        <v>0</v>
      </c>
      <c r="K51" s="156">
        <f t="shared" si="16"/>
        <v>0</v>
      </c>
      <c r="L51" s="156">
        <f t="shared" si="16"/>
        <v>0</v>
      </c>
      <c r="M51" s="156">
        <f t="shared" si="16"/>
        <v>0</v>
      </c>
      <c r="N51" s="156">
        <f t="shared" si="16"/>
        <v>-6199000000</v>
      </c>
      <c r="O51" s="156">
        <f t="shared" si="16"/>
        <v>0</v>
      </c>
      <c r="P51" s="156">
        <f t="shared" si="16"/>
        <v>0</v>
      </c>
      <c r="Q51" s="156">
        <f t="shared" si="16"/>
        <v>0</v>
      </c>
      <c r="R51" s="156">
        <f t="shared" si="16"/>
        <v>0</v>
      </c>
      <c r="S51" s="156">
        <f t="shared" si="16"/>
        <v>0</v>
      </c>
      <c r="T51" s="156">
        <f t="shared" si="16"/>
        <v>0</v>
      </c>
    </row>
    <row r="52" spans="1:24" s="159" customFormat="1" ht="24" customHeight="1" x14ac:dyDescent="0.25">
      <c r="A52" s="157"/>
      <c r="B52" s="173"/>
      <c r="C52" s="158">
        <f>C51-عملکرد!C488</f>
        <v>0</v>
      </c>
      <c r="D52" s="158">
        <f>D51-عملکرد!D488</f>
        <v>0</v>
      </c>
      <c r="E52" s="158">
        <f>E51-عملکرد!E488</f>
        <v>0</v>
      </c>
      <c r="F52" s="158">
        <f>F51-عملکرد!F488</f>
        <v>0</v>
      </c>
      <c r="G52" s="158">
        <f>G51-عملکرد!G488</f>
        <v>0</v>
      </c>
      <c r="H52" s="158">
        <f>H51-عملکرد!H488</f>
        <v>0</v>
      </c>
      <c r="I52" s="158">
        <f>I51-عملکرد!I488</f>
        <v>-6199000000</v>
      </c>
      <c r="J52" s="158">
        <f>J51-عملکرد!J488</f>
        <v>0</v>
      </c>
      <c r="K52" s="158">
        <f>K51-عملکرد!K488</f>
        <v>0</v>
      </c>
      <c r="L52" s="158">
        <f>L51-عملکرد!L488</f>
        <v>0</v>
      </c>
      <c r="M52" s="158">
        <f>M51-عملکرد!M488</f>
        <v>0</v>
      </c>
      <c r="N52" s="158">
        <f>N51-عملکرد!N488</f>
        <v>-6199000000</v>
      </c>
      <c r="O52" s="158">
        <f>O51-عملکرد!O488</f>
        <v>0</v>
      </c>
      <c r="P52" s="158">
        <f>P51-عملکرد!P488</f>
        <v>0</v>
      </c>
      <c r="Q52" s="158">
        <f>Q51-عملکرد!Q488</f>
        <v>0</v>
      </c>
      <c r="R52" s="158">
        <f>R51-عملکرد!R488</f>
        <v>0</v>
      </c>
      <c r="S52" s="158">
        <f>S51-عملکرد!S488</f>
        <v>0</v>
      </c>
      <c r="T52" s="158">
        <f>T51-عملکرد!T488</f>
        <v>0</v>
      </c>
      <c r="X52" s="158"/>
    </row>
    <row r="54" spans="1:24" ht="24" customHeight="1" x14ac:dyDescent="0.25">
      <c r="P54" s="155">
        <f>Q54</f>
        <v>0</v>
      </c>
      <c r="Q54" s="158">
        <f>T54</f>
        <v>0</v>
      </c>
      <c r="S54" s="159" t="s">
        <v>342</v>
      </c>
      <c r="T54" s="158">
        <f>SUM(T31,T17,T8)</f>
        <v>0</v>
      </c>
    </row>
    <row r="55" spans="1:24" ht="24" customHeight="1" x14ac:dyDescent="0.25">
      <c r="P55" s="624">
        <f>SUM(Q55:Q56)</f>
        <v>-48090000000</v>
      </c>
      <c r="Q55" s="155">
        <f>T55-R55</f>
        <v>-48090000000</v>
      </c>
      <c r="R55" s="155">
        <v>48090000000</v>
      </c>
      <c r="S55" s="159" t="s">
        <v>343</v>
      </c>
      <c r="T55" s="158">
        <f>SUM(T20,T11)</f>
        <v>0</v>
      </c>
    </row>
    <row r="56" spans="1:24" ht="24" customHeight="1" x14ac:dyDescent="0.25">
      <c r="P56" s="624"/>
      <c r="Q56" s="155">
        <f>T56</f>
        <v>0</v>
      </c>
      <c r="S56" s="159" t="s">
        <v>344</v>
      </c>
      <c r="T56" s="158">
        <f>SUM(T48,T35,T21,T12)</f>
        <v>0</v>
      </c>
    </row>
    <row r="57" spans="1:24" ht="24" customHeight="1" x14ac:dyDescent="0.25">
      <c r="P57" s="155">
        <f>SUM(P54:P55)</f>
        <v>-48090000000</v>
      </c>
      <c r="Q57" s="155">
        <f>SUM(Q54:Q56)</f>
        <v>-48090000000</v>
      </c>
      <c r="S57" s="144" t="s">
        <v>345</v>
      </c>
      <c r="T57" s="155">
        <f>SUM(T54:T56)</f>
        <v>0</v>
      </c>
    </row>
  </sheetData>
  <mergeCells count="27">
    <mergeCell ref="A5:A12"/>
    <mergeCell ref="A13:B13"/>
    <mergeCell ref="A14:A21"/>
    <mergeCell ref="A1:T1"/>
    <mergeCell ref="A2:T2"/>
    <mergeCell ref="C3:H3"/>
    <mergeCell ref="I3:N3"/>
    <mergeCell ref="O3:T3"/>
    <mergeCell ref="A3:B4"/>
    <mergeCell ref="A22:B22"/>
    <mergeCell ref="A23:B23"/>
    <mergeCell ref="A25:T25"/>
    <mergeCell ref="A26:B27"/>
    <mergeCell ref="C26:H26"/>
    <mergeCell ref="I26:N26"/>
    <mergeCell ref="O26:T26"/>
    <mergeCell ref="P55:P56"/>
    <mergeCell ref="A51:B51"/>
    <mergeCell ref="A28:A35"/>
    <mergeCell ref="A41:A48"/>
    <mergeCell ref="A49:B49"/>
    <mergeCell ref="A36:B36"/>
    <mergeCell ref="A38:T38"/>
    <mergeCell ref="A39:B40"/>
    <mergeCell ref="C39:H39"/>
    <mergeCell ref="I39:N39"/>
    <mergeCell ref="O39:T39"/>
  </mergeCells>
  <pageMargins left="0" right="0" top="0" bottom="0" header="0.31496062992125984" footer="0.31496062992125984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7AFD-6F03-4F03-897A-CE32BDB94597}">
  <dimension ref="A1:V291"/>
  <sheetViews>
    <sheetView rightToLeft="1" topLeftCell="A201" zoomScale="89" zoomScaleNormal="89" workbookViewId="0">
      <selection activeCell="U211" sqref="U211"/>
    </sheetView>
  </sheetViews>
  <sheetFormatPr defaultColWidth="12.140625" defaultRowHeight="20.25" x14ac:dyDescent="0.25"/>
  <cols>
    <col min="1" max="1" width="14.28515625" style="94" customWidth="1"/>
    <col min="2" max="2" width="13.28515625" style="94" customWidth="1"/>
    <col min="3" max="3" width="7.28515625" style="86" hidden="1" customWidth="1"/>
    <col min="4" max="4" width="11.42578125" style="95" hidden="1" customWidth="1"/>
    <col min="5" max="5" width="7.28515625" style="86" hidden="1" customWidth="1"/>
    <col min="6" max="6" width="11.42578125" style="86" hidden="1" customWidth="1"/>
    <col min="7" max="7" width="7.28515625" style="86" hidden="1" customWidth="1"/>
    <col min="8" max="8" width="11.42578125" style="86" hidden="1" customWidth="1"/>
    <col min="9" max="9" width="7.28515625" style="86" bestFit="1" customWidth="1"/>
    <col min="10" max="10" width="13.85546875" style="95" bestFit="1" customWidth="1"/>
    <col min="11" max="13" width="7.28515625" style="86" bestFit="1" customWidth="1"/>
    <col min="14" max="14" width="13.140625" style="86" bestFit="1" customWidth="1"/>
    <col min="15" max="15" width="7.28515625" style="86" bestFit="1" customWidth="1"/>
    <col min="16" max="16" width="10.7109375" style="86" bestFit="1" customWidth="1"/>
    <col min="17" max="17" width="7.28515625" style="86" bestFit="1" customWidth="1"/>
    <col min="18" max="18" width="7.28515625" style="86" customWidth="1"/>
    <col min="19" max="19" width="7.28515625" style="86" bestFit="1" customWidth="1"/>
    <col min="20" max="20" width="10.7109375" style="86" bestFit="1" customWidth="1"/>
    <col min="21" max="21" width="4.5703125" style="86" bestFit="1" customWidth="1"/>
    <col min="22" max="22" width="14.28515625" style="86" customWidth="1"/>
    <col min="23" max="241" width="12.140625" style="86"/>
    <col min="242" max="245" width="0" style="86" hidden="1" customWidth="1"/>
    <col min="246" max="246" width="14.28515625" style="86" bestFit="1" customWidth="1"/>
    <col min="247" max="247" width="15.5703125" style="86" bestFit="1" customWidth="1"/>
    <col min="248" max="248" width="0" style="86" hidden="1" customWidth="1"/>
    <col min="249" max="249" width="15.5703125" style="86" bestFit="1" customWidth="1"/>
    <col min="250" max="250" width="0" style="86" hidden="1" customWidth="1"/>
    <col min="251" max="251" width="66.5703125" style="86" customWidth="1"/>
    <col min="252" max="252" width="0" style="86" hidden="1" customWidth="1"/>
    <col min="253" max="497" width="12.140625" style="86"/>
    <col min="498" max="501" width="0" style="86" hidden="1" customWidth="1"/>
    <col min="502" max="502" width="14.28515625" style="86" bestFit="1" customWidth="1"/>
    <col min="503" max="503" width="15.5703125" style="86" bestFit="1" customWidth="1"/>
    <col min="504" max="504" width="0" style="86" hidden="1" customWidth="1"/>
    <col min="505" max="505" width="15.5703125" style="86" bestFit="1" customWidth="1"/>
    <col min="506" max="506" width="0" style="86" hidden="1" customWidth="1"/>
    <col min="507" max="507" width="66.5703125" style="86" customWidth="1"/>
    <col min="508" max="508" width="0" style="86" hidden="1" customWidth="1"/>
    <col min="509" max="753" width="12.140625" style="86"/>
    <col min="754" max="757" width="0" style="86" hidden="1" customWidth="1"/>
    <col min="758" max="758" width="14.28515625" style="86" bestFit="1" customWidth="1"/>
    <col min="759" max="759" width="15.5703125" style="86" bestFit="1" customWidth="1"/>
    <col min="760" max="760" width="0" style="86" hidden="1" customWidth="1"/>
    <col min="761" max="761" width="15.5703125" style="86" bestFit="1" customWidth="1"/>
    <col min="762" max="762" width="0" style="86" hidden="1" customWidth="1"/>
    <col min="763" max="763" width="66.5703125" style="86" customWidth="1"/>
    <col min="764" max="764" width="0" style="86" hidden="1" customWidth="1"/>
    <col min="765" max="1009" width="12.140625" style="86"/>
    <col min="1010" max="1013" width="0" style="86" hidden="1" customWidth="1"/>
    <col min="1014" max="1014" width="14.28515625" style="86" bestFit="1" customWidth="1"/>
    <col min="1015" max="1015" width="15.5703125" style="86" bestFit="1" customWidth="1"/>
    <col min="1016" max="1016" width="0" style="86" hidden="1" customWidth="1"/>
    <col min="1017" max="1017" width="15.5703125" style="86" bestFit="1" customWidth="1"/>
    <col min="1018" max="1018" width="0" style="86" hidden="1" customWidth="1"/>
    <col min="1019" max="1019" width="66.5703125" style="86" customWidth="1"/>
    <col min="1020" max="1020" width="0" style="86" hidden="1" customWidth="1"/>
    <col min="1021" max="1265" width="12.140625" style="86"/>
    <col min="1266" max="1269" width="0" style="86" hidden="1" customWidth="1"/>
    <col min="1270" max="1270" width="14.28515625" style="86" bestFit="1" customWidth="1"/>
    <col min="1271" max="1271" width="15.5703125" style="86" bestFit="1" customWidth="1"/>
    <col min="1272" max="1272" width="0" style="86" hidden="1" customWidth="1"/>
    <col min="1273" max="1273" width="15.5703125" style="86" bestFit="1" customWidth="1"/>
    <col min="1274" max="1274" width="0" style="86" hidden="1" customWidth="1"/>
    <col min="1275" max="1275" width="66.5703125" style="86" customWidth="1"/>
    <col min="1276" max="1276" width="0" style="86" hidden="1" customWidth="1"/>
    <col min="1277" max="1521" width="12.140625" style="86"/>
    <col min="1522" max="1525" width="0" style="86" hidden="1" customWidth="1"/>
    <col min="1526" max="1526" width="14.28515625" style="86" bestFit="1" customWidth="1"/>
    <col min="1527" max="1527" width="15.5703125" style="86" bestFit="1" customWidth="1"/>
    <col min="1528" max="1528" width="0" style="86" hidden="1" customWidth="1"/>
    <col min="1529" max="1529" width="15.5703125" style="86" bestFit="1" customWidth="1"/>
    <col min="1530" max="1530" width="0" style="86" hidden="1" customWidth="1"/>
    <col min="1531" max="1531" width="66.5703125" style="86" customWidth="1"/>
    <col min="1532" max="1532" width="0" style="86" hidden="1" customWidth="1"/>
    <col min="1533" max="1777" width="12.140625" style="86"/>
    <col min="1778" max="1781" width="0" style="86" hidden="1" customWidth="1"/>
    <col min="1782" max="1782" width="14.28515625" style="86" bestFit="1" customWidth="1"/>
    <col min="1783" max="1783" width="15.5703125" style="86" bestFit="1" customWidth="1"/>
    <col min="1784" max="1784" width="0" style="86" hidden="1" customWidth="1"/>
    <col min="1785" max="1785" width="15.5703125" style="86" bestFit="1" customWidth="1"/>
    <col min="1786" max="1786" width="0" style="86" hidden="1" customWidth="1"/>
    <col min="1787" max="1787" width="66.5703125" style="86" customWidth="1"/>
    <col min="1788" max="1788" width="0" style="86" hidden="1" customWidth="1"/>
    <col min="1789" max="2033" width="12.140625" style="86"/>
    <col min="2034" max="2037" width="0" style="86" hidden="1" customWidth="1"/>
    <col min="2038" max="2038" width="14.28515625" style="86" bestFit="1" customWidth="1"/>
    <col min="2039" max="2039" width="15.5703125" style="86" bestFit="1" customWidth="1"/>
    <col min="2040" max="2040" width="0" style="86" hidden="1" customWidth="1"/>
    <col min="2041" max="2041" width="15.5703125" style="86" bestFit="1" customWidth="1"/>
    <col min="2042" max="2042" width="0" style="86" hidden="1" customWidth="1"/>
    <col min="2043" max="2043" width="66.5703125" style="86" customWidth="1"/>
    <col min="2044" max="2044" width="0" style="86" hidden="1" customWidth="1"/>
    <col min="2045" max="2289" width="12.140625" style="86"/>
    <col min="2290" max="2293" width="0" style="86" hidden="1" customWidth="1"/>
    <col min="2294" max="2294" width="14.28515625" style="86" bestFit="1" customWidth="1"/>
    <col min="2295" max="2295" width="15.5703125" style="86" bestFit="1" customWidth="1"/>
    <col min="2296" max="2296" width="0" style="86" hidden="1" customWidth="1"/>
    <col min="2297" max="2297" width="15.5703125" style="86" bestFit="1" customWidth="1"/>
    <col min="2298" max="2298" width="0" style="86" hidden="1" customWidth="1"/>
    <col min="2299" max="2299" width="66.5703125" style="86" customWidth="1"/>
    <col min="2300" max="2300" width="0" style="86" hidden="1" customWidth="1"/>
    <col min="2301" max="2545" width="12.140625" style="86"/>
    <col min="2546" max="2549" width="0" style="86" hidden="1" customWidth="1"/>
    <col min="2550" max="2550" width="14.28515625" style="86" bestFit="1" customWidth="1"/>
    <col min="2551" max="2551" width="15.5703125" style="86" bestFit="1" customWidth="1"/>
    <col min="2552" max="2552" width="0" style="86" hidden="1" customWidth="1"/>
    <col min="2553" max="2553" width="15.5703125" style="86" bestFit="1" customWidth="1"/>
    <col min="2554" max="2554" width="0" style="86" hidden="1" customWidth="1"/>
    <col min="2555" max="2555" width="66.5703125" style="86" customWidth="1"/>
    <col min="2556" max="2556" width="0" style="86" hidden="1" customWidth="1"/>
    <col min="2557" max="2801" width="12.140625" style="86"/>
    <col min="2802" max="2805" width="0" style="86" hidden="1" customWidth="1"/>
    <col min="2806" max="2806" width="14.28515625" style="86" bestFit="1" customWidth="1"/>
    <col min="2807" max="2807" width="15.5703125" style="86" bestFit="1" customWidth="1"/>
    <col min="2808" max="2808" width="0" style="86" hidden="1" customWidth="1"/>
    <col min="2809" max="2809" width="15.5703125" style="86" bestFit="1" customWidth="1"/>
    <col min="2810" max="2810" width="0" style="86" hidden="1" customWidth="1"/>
    <col min="2811" max="2811" width="66.5703125" style="86" customWidth="1"/>
    <col min="2812" max="2812" width="0" style="86" hidden="1" customWidth="1"/>
    <col min="2813" max="3057" width="12.140625" style="86"/>
    <col min="3058" max="3061" width="0" style="86" hidden="1" customWidth="1"/>
    <col min="3062" max="3062" width="14.28515625" style="86" bestFit="1" customWidth="1"/>
    <col min="3063" max="3063" width="15.5703125" style="86" bestFit="1" customWidth="1"/>
    <col min="3064" max="3064" width="0" style="86" hidden="1" customWidth="1"/>
    <col min="3065" max="3065" width="15.5703125" style="86" bestFit="1" customWidth="1"/>
    <col min="3066" max="3066" width="0" style="86" hidden="1" customWidth="1"/>
    <col min="3067" max="3067" width="66.5703125" style="86" customWidth="1"/>
    <col min="3068" max="3068" width="0" style="86" hidden="1" customWidth="1"/>
    <col min="3069" max="3313" width="12.140625" style="86"/>
    <col min="3314" max="3317" width="0" style="86" hidden="1" customWidth="1"/>
    <col min="3318" max="3318" width="14.28515625" style="86" bestFit="1" customWidth="1"/>
    <col min="3319" max="3319" width="15.5703125" style="86" bestFit="1" customWidth="1"/>
    <col min="3320" max="3320" width="0" style="86" hidden="1" customWidth="1"/>
    <col min="3321" max="3321" width="15.5703125" style="86" bestFit="1" customWidth="1"/>
    <col min="3322" max="3322" width="0" style="86" hidden="1" customWidth="1"/>
    <col min="3323" max="3323" width="66.5703125" style="86" customWidth="1"/>
    <col min="3324" max="3324" width="0" style="86" hidden="1" customWidth="1"/>
    <col min="3325" max="3569" width="12.140625" style="86"/>
    <col min="3570" max="3573" width="0" style="86" hidden="1" customWidth="1"/>
    <col min="3574" max="3574" width="14.28515625" style="86" bestFit="1" customWidth="1"/>
    <col min="3575" max="3575" width="15.5703125" style="86" bestFit="1" customWidth="1"/>
    <col min="3576" max="3576" width="0" style="86" hidden="1" customWidth="1"/>
    <col min="3577" max="3577" width="15.5703125" style="86" bestFit="1" customWidth="1"/>
    <col min="3578" max="3578" width="0" style="86" hidden="1" customWidth="1"/>
    <col min="3579" max="3579" width="66.5703125" style="86" customWidth="1"/>
    <col min="3580" max="3580" width="0" style="86" hidden="1" customWidth="1"/>
    <col min="3581" max="3825" width="12.140625" style="86"/>
    <col min="3826" max="3829" width="0" style="86" hidden="1" customWidth="1"/>
    <col min="3830" max="3830" width="14.28515625" style="86" bestFit="1" customWidth="1"/>
    <col min="3831" max="3831" width="15.5703125" style="86" bestFit="1" customWidth="1"/>
    <col min="3832" max="3832" width="0" style="86" hidden="1" customWidth="1"/>
    <col min="3833" max="3833" width="15.5703125" style="86" bestFit="1" customWidth="1"/>
    <col min="3834" max="3834" width="0" style="86" hidden="1" customWidth="1"/>
    <col min="3835" max="3835" width="66.5703125" style="86" customWidth="1"/>
    <col min="3836" max="3836" width="0" style="86" hidden="1" customWidth="1"/>
    <col min="3837" max="4081" width="12.140625" style="86"/>
    <col min="4082" max="4085" width="0" style="86" hidden="1" customWidth="1"/>
    <col min="4086" max="4086" width="14.28515625" style="86" bestFit="1" customWidth="1"/>
    <col min="4087" max="4087" width="15.5703125" style="86" bestFit="1" customWidth="1"/>
    <col min="4088" max="4088" width="0" style="86" hidden="1" customWidth="1"/>
    <col min="4089" max="4089" width="15.5703125" style="86" bestFit="1" customWidth="1"/>
    <col min="4090" max="4090" width="0" style="86" hidden="1" customWidth="1"/>
    <col min="4091" max="4091" width="66.5703125" style="86" customWidth="1"/>
    <col min="4092" max="4092" width="0" style="86" hidden="1" customWidth="1"/>
    <col min="4093" max="4337" width="12.140625" style="86"/>
    <col min="4338" max="4341" width="0" style="86" hidden="1" customWidth="1"/>
    <col min="4342" max="4342" width="14.28515625" style="86" bestFit="1" customWidth="1"/>
    <col min="4343" max="4343" width="15.5703125" style="86" bestFit="1" customWidth="1"/>
    <col min="4344" max="4344" width="0" style="86" hidden="1" customWidth="1"/>
    <col min="4345" max="4345" width="15.5703125" style="86" bestFit="1" customWidth="1"/>
    <col min="4346" max="4346" width="0" style="86" hidden="1" customWidth="1"/>
    <col min="4347" max="4347" width="66.5703125" style="86" customWidth="1"/>
    <col min="4348" max="4348" width="0" style="86" hidden="1" customWidth="1"/>
    <col min="4349" max="4593" width="12.140625" style="86"/>
    <col min="4594" max="4597" width="0" style="86" hidden="1" customWidth="1"/>
    <col min="4598" max="4598" width="14.28515625" style="86" bestFit="1" customWidth="1"/>
    <col min="4599" max="4599" width="15.5703125" style="86" bestFit="1" customWidth="1"/>
    <col min="4600" max="4600" width="0" style="86" hidden="1" customWidth="1"/>
    <col min="4601" max="4601" width="15.5703125" style="86" bestFit="1" customWidth="1"/>
    <col min="4602" max="4602" width="0" style="86" hidden="1" customWidth="1"/>
    <col min="4603" max="4603" width="66.5703125" style="86" customWidth="1"/>
    <col min="4604" max="4604" width="0" style="86" hidden="1" customWidth="1"/>
    <col min="4605" max="4849" width="12.140625" style="86"/>
    <col min="4850" max="4853" width="0" style="86" hidden="1" customWidth="1"/>
    <col min="4854" max="4854" width="14.28515625" style="86" bestFit="1" customWidth="1"/>
    <col min="4855" max="4855" width="15.5703125" style="86" bestFit="1" customWidth="1"/>
    <col min="4856" max="4856" width="0" style="86" hidden="1" customWidth="1"/>
    <col min="4857" max="4857" width="15.5703125" style="86" bestFit="1" customWidth="1"/>
    <col min="4858" max="4858" width="0" style="86" hidden="1" customWidth="1"/>
    <col min="4859" max="4859" width="66.5703125" style="86" customWidth="1"/>
    <col min="4860" max="4860" width="0" style="86" hidden="1" customWidth="1"/>
    <col min="4861" max="5105" width="12.140625" style="86"/>
    <col min="5106" max="5109" width="0" style="86" hidden="1" customWidth="1"/>
    <col min="5110" max="5110" width="14.28515625" style="86" bestFit="1" customWidth="1"/>
    <col min="5111" max="5111" width="15.5703125" style="86" bestFit="1" customWidth="1"/>
    <col min="5112" max="5112" width="0" style="86" hidden="1" customWidth="1"/>
    <col min="5113" max="5113" width="15.5703125" style="86" bestFit="1" customWidth="1"/>
    <col min="5114" max="5114" width="0" style="86" hidden="1" customWidth="1"/>
    <col min="5115" max="5115" width="66.5703125" style="86" customWidth="1"/>
    <col min="5116" max="5116" width="0" style="86" hidden="1" customWidth="1"/>
    <col min="5117" max="5361" width="12.140625" style="86"/>
    <col min="5362" max="5365" width="0" style="86" hidden="1" customWidth="1"/>
    <col min="5366" max="5366" width="14.28515625" style="86" bestFit="1" customWidth="1"/>
    <col min="5367" max="5367" width="15.5703125" style="86" bestFit="1" customWidth="1"/>
    <col min="5368" max="5368" width="0" style="86" hidden="1" customWidth="1"/>
    <col min="5369" max="5369" width="15.5703125" style="86" bestFit="1" customWidth="1"/>
    <col min="5370" max="5370" width="0" style="86" hidden="1" customWidth="1"/>
    <col min="5371" max="5371" width="66.5703125" style="86" customWidth="1"/>
    <col min="5372" max="5372" width="0" style="86" hidden="1" customWidth="1"/>
    <col min="5373" max="5617" width="12.140625" style="86"/>
    <col min="5618" max="5621" width="0" style="86" hidden="1" customWidth="1"/>
    <col min="5622" max="5622" width="14.28515625" style="86" bestFit="1" customWidth="1"/>
    <col min="5623" max="5623" width="15.5703125" style="86" bestFit="1" customWidth="1"/>
    <col min="5624" max="5624" width="0" style="86" hidden="1" customWidth="1"/>
    <col min="5625" max="5625" width="15.5703125" style="86" bestFit="1" customWidth="1"/>
    <col min="5626" max="5626" width="0" style="86" hidden="1" customWidth="1"/>
    <col min="5627" max="5627" width="66.5703125" style="86" customWidth="1"/>
    <col min="5628" max="5628" width="0" style="86" hidden="1" customWidth="1"/>
    <col min="5629" max="5873" width="12.140625" style="86"/>
    <col min="5874" max="5877" width="0" style="86" hidden="1" customWidth="1"/>
    <col min="5878" max="5878" width="14.28515625" style="86" bestFit="1" customWidth="1"/>
    <col min="5879" max="5879" width="15.5703125" style="86" bestFit="1" customWidth="1"/>
    <col min="5880" max="5880" width="0" style="86" hidden="1" customWidth="1"/>
    <col min="5881" max="5881" width="15.5703125" style="86" bestFit="1" customWidth="1"/>
    <col min="5882" max="5882" width="0" style="86" hidden="1" customWidth="1"/>
    <col min="5883" max="5883" width="66.5703125" style="86" customWidth="1"/>
    <col min="5884" max="5884" width="0" style="86" hidden="1" customWidth="1"/>
    <col min="5885" max="6129" width="12.140625" style="86"/>
    <col min="6130" max="6133" width="0" style="86" hidden="1" customWidth="1"/>
    <col min="6134" max="6134" width="14.28515625" style="86" bestFit="1" customWidth="1"/>
    <col min="6135" max="6135" width="15.5703125" style="86" bestFit="1" customWidth="1"/>
    <col min="6136" max="6136" width="0" style="86" hidden="1" customWidth="1"/>
    <col min="6137" max="6137" width="15.5703125" style="86" bestFit="1" customWidth="1"/>
    <col min="6138" max="6138" width="0" style="86" hidden="1" customWidth="1"/>
    <col min="6139" max="6139" width="66.5703125" style="86" customWidth="1"/>
    <col min="6140" max="6140" width="0" style="86" hidden="1" customWidth="1"/>
    <col min="6141" max="6385" width="12.140625" style="86"/>
    <col min="6386" max="6389" width="0" style="86" hidden="1" customWidth="1"/>
    <col min="6390" max="6390" width="14.28515625" style="86" bestFit="1" customWidth="1"/>
    <col min="6391" max="6391" width="15.5703125" style="86" bestFit="1" customWidth="1"/>
    <col min="6392" max="6392" width="0" style="86" hidden="1" customWidth="1"/>
    <col min="6393" max="6393" width="15.5703125" style="86" bestFit="1" customWidth="1"/>
    <col min="6394" max="6394" width="0" style="86" hidden="1" customWidth="1"/>
    <col min="6395" max="6395" width="66.5703125" style="86" customWidth="1"/>
    <col min="6396" max="6396" width="0" style="86" hidden="1" customWidth="1"/>
    <col min="6397" max="6641" width="12.140625" style="86"/>
    <col min="6642" max="6645" width="0" style="86" hidden="1" customWidth="1"/>
    <col min="6646" max="6646" width="14.28515625" style="86" bestFit="1" customWidth="1"/>
    <col min="6647" max="6647" width="15.5703125" style="86" bestFit="1" customWidth="1"/>
    <col min="6648" max="6648" width="0" style="86" hidden="1" customWidth="1"/>
    <col min="6649" max="6649" width="15.5703125" style="86" bestFit="1" customWidth="1"/>
    <col min="6650" max="6650" width="0" style="86" hidden="1" customWidth="1"/>
    <col min="6651" max="6651" width="66.5703125" style="86" customWidth="1"/>
    <col min="6652" max="6652" width="0" style="86" hidden="1" customWidth="1"/>
    <col min="6653" max="6897" width="12.140625" style="86"/>
    <col min="6898" max="6901" width="0" style="86" hidden="1" customWidth="1"/>
    <col min="6902" max="6902" width="14.28515625" style="86" bestFit="1" customWidth="1"/>
    <col min="6903" max="6903" width="15.5703125" style="86" bestFit="1" customWidth="1"/>
    <col min="6904" max="6904" width="0" style="86" hidden="1" customWidth="1"/>
    <col min="6905" max="6905" width="15.5703125" style="86" bestFit="1" customWidth="1"/>
    <col min="6906" max="6906" width="0" style="86" hidden="1" customWidth="1"/>
    <col min="6907" max="6907" width="66.5703125" style="86" customWidth="1"/>
    <col min="6908" max="6908" width="0" style="86" hidden="1" customWidth="1"/>
    <col min="6909" max="7153" width="12.140625" style="86"/>
    <col min="7154" max="7157" width="0" style="86" hidden="1" customWidth="1"/>
    <col min="7158" max="7158" width="14.28515625" style="86" bestFit="1" customWidth="1"/>
    <col min="7159" max="7159" width="15.5703125" style="86" bestFit="1" customWidth="1"/>
    <col min="7160" max="7160" width="0" style="86" hidden="1" customWidth="1"/>
    <col min="7161" max="7161" width="15.5703125" style="86" bestFit="1" customWidth="1"/>
    <col min="7162" max="7162" width="0" style="86" hidden="1" customWidth="1"/>
    <col min="7163" max="7163" width="66.5703125" style="86" customWidth="1"/>
    <col min="7164" max="7164" width="0" style="86" hidden="1" customWidth="1"/>
    <col min="7165" max="7409" width="12.140625" style="86"/>
    <col min="7410" max="7413" width="0" style="86" hidden="1" customWidth="1"/>
    <col min="7414" max="7414" width="14.28515625" style="86" bestFit="1" customWidth="1"/>
    <col min="7415" max="7415" width="15.5703125" style="86" bestFit="1" customWidth="1"/>
    <col min="7416" max="7416" width="0" style="86" hidden="1" customWidth="1"/>
    <col min="7417" max="7417" width="15.5703125" style="86" bestFit="1" customWidth="1"/>
    <col min="7418" max="7418" width="0" style="86" hidden="1" customWidth="1"/>
    <col min="7419" max="7419" width="66.5703125" style="86" customWidth="1"/>
    <col min="7420" max="7420" width="0" style="86" hidden="1" customWidth="1"/>
    <col min="7421" max="7665" width="12.140625" style="86"/>
    <col min="7666" max="7669" width="0" style="86" hidden="1" customWidth="1"/>
    <col min="7670" max="7670" width="14.28515625" style="86" bestFit="1" customWidth="1"/>
    <col min="7671" max="7671" width="15.5703125" style="86" bestFit="1" customWidth="1"/>
    <col min="7672" max="7672" width="0" style="86" hidden="1" customWidth="1"/>
    <col min="7673" max="7673" width="15.5703125" style="86" bestFit="1" customWidth="1"/>
    <col min="7674" max="7674" width="0" style="86" hidden="1" customWidth="1"/>
    <col min="7675" max="7675" width="66.5703125" style="86" customWidth="1"/>
    <col min="7676" max="7676" width="0" style="86" hidden="1" customWidth="1"/>
    <col min="7677" max="7921" width="12.140625" style="86"/>
    <col min="7922" max="7925" width="0" style="86" hidden="1" customWidth="1"/>
    <col min="7926" max="7926" width="14.28515625" style="86" bestFit="1" customWidth="1"/>
    <col min="7927" max="7927" width="15.5703125" style="86" bestFit="1" customWidth="1"/>
    <col min="7928" max="7928" width="0" style="86" hidden="1" customWidth="1"/>
    <col min="7929" max="7929" width="15.5703125" style="86" bestFit="1" customWidth="1"/>
    <col min="7930" max="7930" width="0" style="86" hidden="1" customWidth="1"/>
    <col min="7931" max="7931" width="66.5703125" style="86" customWidth="1"/>
    <col min="7932" max="7932" width="0" style="86" hidden="1" customWidth="1"/>
    <col min="7933" max="8177" width="12.140625" style="86"/>
    <col min="8178" max="8181" width="0" style="86" hidden="1" customWidth="1"/>
    <col min="8182" max="8182" width="14.28515625" style="86" bestFit="1" customWidth="1"/>
    <col min="8183" max="8183" width="15.5703125" style="86" bestFit="1" customWidth="1"/>
    <col min="8184" max="8184" width="0" style="86" hidden="1" customWidth="1"/>
    <col min="8185" max="8185" width="15.5703125" style="86" bestFit="1" customWidth="1"/>
    <col min="8186" max="8186" width="0" style="86" hidden="1" customWidth="1"/>
    <col min="8187" max="8187" width="66.5703125" style="86" customWidth="1"/>
    <col min="8188" max="8188" width="0" style="86" hidden="1" customWidth="1"/>
    <col min="8189" max="8433" width="12.140625" style="86"/>
    <col min="8434" max="8437" width="0" style="86" hidden="1" customWidth="1"/>
    <col min="8438" max="8438" width="14.28515625" style="86" bestFit="1" customWidth="1"/>
    <col min="8439" max="8439" width="15.5703125" style="86" bestFit="1" customWidth="1"/>
    <col min="8440" max="8440" width="0" style="86" hidden="1" customWidth="1"/>
    <col min="8441" max="8441" width="15.5703125" style="86" bestFit="1" customWidth="1"/>
    <col min="8442" max="8442" width="0" style="86" hidden="1" customWidth="1"/>
    <col min="8443" max="8443" width="66.5703125" style="86" customWidth="1"/>
    <col min="8444" max="8444" width="0" style="86" hidden="1" customWidth="1"/>
    <col min="8445" max="8689" width="12.140625" style="86"/>
    <col min="8690" max="8693" width="0" style="86" hidden="1" customWidth="1"/>
    <col min="8694" max="8694" width="14.28515625" style="86" bestFit="1" customWidth="1"/>
    <col min="8695" max="8695" width="15.5703125" style="86" bestFit="1" customWidth="1"/>
    <col min="8696" max="8696" width="0" style="86" hidden="1" customWidth="1"/>
    <col min="8697" max="8697" width="15.5703125" style="86" bestFit="1" customWidth="1"/>
    <col min="8698" max="8698" width="0" style="86" hidden="1" customWidth="1"/>
    <col min="8699" max="8699" width="66.5703125" style="86" customWidth="1"/>
    <col min="8700" max="8700" width="0" style="86" hidden="1" customWidth="1"/>
    <col min="8701" max="8945" width="12.140625" style="86"/>
    <col min="8946" max="8949" width="0" style="86" hidden="1" customWidth="1"/>
    <col min="8950" max="8950" width="14.28515625" style="86" bestFit="1" customWidth="1"/>
    <col min="8951" max="8951" width="15.5703125" style="86" bestFit="1" customWidth="1"/>
    <col min="8952" max="8952" width="0" style="86" hidden="1" customWidth="1"/>
    <col min="8953" max="8953" width="15.5703125" style="86" bestFit="1" customWidth="1"/>
    <col min="8954" max="8954" width="0" style="86" hidden="1" customWidth="1"/>
    <col min="8955" max="8955" width="66.5703125" style="86" customWidth="1"/>
    <col min="8956" max="8956" width="0" style="86" hidden="1" customWidth="1"/>
    <col min="8957" max="9201" width="12.140625" style="86"/>
    <col min="9202" max="9205" width="0" style="86" hidden="1" customWidth="1"/>
    <col min="9206" max="9206" width="14.28515625" style="86" bestFit="1" customWidth="1"/>
    <col min="9207" max="9207" width="15.5703125" style="86" bestFit="1" customWidth="1"/>
    <col min="9208" max="9208" width="0" style="86" hidden="1" customWidth="1"/>
    <col min="9209" max="9209" width="15.5703125" style="86" bestFit="1" customWidth="1"/>
    <col min="9210" max="9210" width="0" style="86" hidden="1" customWidth="1"/>
    <col min="9211" max="9211" width="66.5703125" style="86" customWidth="1"/>
    <col min="9212" max="9212" width="0" style="86" hidden="1" customWidth="1"/>
    <col min="9213" max="9457" width="12.140625" style="86"/>
    <col min="9458" max="9461" width="0" style="86" hidden="1" customWidth="1"/>
    <col min="9462" max="9462" width="14.28515625" style="86" bestFit="1" customWidth="1"/>
    <col min="9463" max="9463" width="15.5703125" style="86" bestFit="1" customWidth="1"/>
    <col min="9464" max="9464" width="0" style="86" hidden="1" customWidth="1"/>
    <col min="9465" max="9465" width="15.5703125" style="86" bestFit="1" customWidth="1"/>
    <col min="9466" max="9466" width="0" style="86" hidden="1" customWidth="1"/>
    <col min="9467" max="9467" width="66.5703125" style="86" customWidth="1"/>
    <col min="9468" max="9468" width="0" style="86" hidden="1" customWidth="1"/>
    <col min="9469" max="9713" width="12.140625" style="86"/>
    <col min="9714" max="9717" width="0" style="86" hidden="1" customWidth="1"/>
    <col min="9718" max="9718" width="14.28515625" style="86" bestFit="1" customWidth="1"/>
    <col min="9719" max="9719" width="15.5703125" style="86" bestFit="1" customWidth="1"/>
    <col min="9720" max="9720" width="0" style="86" hidden="1" customWidth="1"/>
    <col min="9721" max="9721" width="15.5703125" style="86" bestFit="1" customWidth="1"/>
    <col min="9722" max="9722" width="0" style="86" hidden="1" customWidth="1"/>
    <col min="9723" max="9723" width="66.5703125" style="86" customWidth="1"/>
    <col min="9724" max="9724" width="0" style="86" hidden="1" customWidth="1"/>
    <col min="9725" max="9969" width="12.140625" style="86"/>
    <col min="9970" max="9973" width="0" style="86" hidden="1" customWidth="1"/>
    <col min="9974" max="9974" width="14.28515625" style="86" bestFit="1" customWidth="1"/>
    <col min="9975" max="9975" width="15.5703125" style="86" bestFit="1" customWidth="1"/>
    <col min="9976" max="9976" width="0" style="86" hidden="1" customWidth="1"/>
    <col min="9977" max="9977" width="15.5703125" style="86" bestFit="1" customWidth="1"/>
    <col min="9978" max="9978" width="0" style="86" hidden="1" customWidth="1"/>
    <col min="9979" max="9979" width="66.5703125" style="86" customWidth="1"/>
    <col min="9980" max="9980" width="0" style="86" hidden="1" customWidth="1"/>
    <col min="9981" max="10225" width="12.140625" style="86"/>
    <col min="10226" max="10229" width="0" style="86" hidden="1" customWidth="1"/>
    <col min="10230" max="10230" width="14.28515625" style="86" bestFit="1" customWidth="1"/>
    <col min="10231" max="10231" width="15.5703125" style="86" bestFit="1" customWidth="1"/>
    <col min="10232" max="10232" width="0" style="86" hidden="1" customWidth="1"/>
    <col min="10233" max="10233" width="15.5703125" style="86" bestFit="1" customWidth="1"/>
    <col min="10234" max="10234" width="0" style="86" hidden="1" customWidth="1"/>
    <col min="10235" max="10235" width="66.5703125" style="86" customWidth="1"/>
    <col min="10236" max="10236" width="0" style="86" hidden="1" customWidth="1"/>
    <col min="10237" max="10481" width="12.140625" style="86"/>
    <col min="10482" max="10485" width="0" style="86" hidden="1" customWidth="1"/>
    <col min="10486" max="10486" width="14.28515625" style="86" bestFit="1" customWidth="1"/>
    <col min="10487" max="10487" width="15.5703125" style="86" bestFit="1" customWidth="1"/>
    <col min="10488" max="10488" width="0" style="86" hidden="1" customWidth="1"/>
    <col min="10489" max="10489" width="15.5703125" style="86" bestFit="1" customWidth="1"/>
    <col min="10490" max="10490" width="0" style="86" hidden="1" customWidth="1"/>
    <col min="10491" max="10491" width="66.5703125" style="86" customWidth="1"/>
    <col min="10492" max="10492" width="0" style="86" hidden="1" customWidth="1"/>
    <col min="10493" max="10737" width="12.140625" style="86"/>
    <col min="10738" max="10741" width="0" style="86" hidden="1" customWidth="1"/>
    <col min="10742" max="10742" width="14.28515625" style="86" bestFit="1" customWidth="1"/>
    <col min="10743" max="10743" width="15.5703125" style="86" bestFit="1" customWidth="1"/>
    <col min="10744" max="10744" width="0" style="86" hidden="1" customWidth="1"/>
    <col min="10745" max="10745" width="15.5703125" style="86" bestFit="1" customWidth="1"/>
    <col min="10746" max="10746" width="0" style="86" hidden="1" customWidth="1"/>
    <col min="10747" max="10747" width="66.5703125" style="86" customWidth="1"/>
    <col min="10748" max="10748" width="0" style="86" hidden="1" customWidth="1"/>
    <col min="10749" max="10993" width="12.140625" style="86"/>
    <col min="10994" max="10997" width="0" style="86" hidden="1" customWidth="1"/>
    <col min="10998" max="10998" width="14.28515625" style="86" bestFit="1" customWidth="1"/>
    <col min="10999" max="10999" width="15.5703125" style="86" bestFit="1" customWidth="1"/>
    <col min="11000" max="11000" width="0" style="86" hidden="1" customWidth="1"/>
    <col min="11001" max="11001" width="15.5703125" style="86" bestFit="1" customWidth="1"/>
    <col min="11002" max="11002" width="0" style="86" hidden="1" customWidth="1"/>
    <col min="11003" max="11003" width="66.5703125" style="86" customWidth="1"/>
    <col min="11004" max="11004" width="0" style="86" hidden="1" customWidth="1"/>
    <col min="11005" max="11249" width="12.140625" style="86"/>
    <col min="11250" max="11253" width="0" style="86" hidden="1" customWidth="1"/>
    <col min="11254" max="11254" width="14.28515625" style="86" bestFit="1" customWidth="1"/>
    <col min="11255" max="11255" width="15.5703125" style="86" bestFit="1" customWidth="1"/>
    <col min="11256" max="11256" width="0" style="86" hidden="1" customWidth="1"/>
    <col min="11257" max="11257" width="15.5703125" style="86" bestFit="1" customWidth="1"/>
    <col min="11258" max="11258" width="0" style="86" hidden="1" customWidth="1"/>
    <col min="11259" max="11259" width="66.5703125" style="86" customWidth="1"/>
    <col min="11260" max="11260" width="0" style="86" hidden="1" customWidth="1"/>
    <col min="11261" max="11505" width="12.140625" style="86"/>
    <col min="11506" max="11509" width="0" style="86" hidden="1" customWidth="1"/>
    <col min="11510" max="11510" width="14.28515625" style="86" bestFit="1" customWidth="1"/>
    <col min="11511" max="11511" width="15.5703125" style="86" bestFit="1" customWidth="1"/>
    <col min="11512" max="11512" width="0" style="86" hidden="1" customWidth="1"/>
    <col min="11513" max="11513" width="15.5703125" style="86" bestFit="1" customWidth="1"/>
    <col min="11514" max="11514" width="0" style="86" hidden="1" customWidth="1"/>
    <col min="11515" max="11515" width="66.5703125" style="86" customWidth="1"/>
    <col min="11516" max="11516" width="0" style="86" hidden="1" customWidth="1"/>
    <col min="11517" max="11761" width="12.140625" style="86"/>
    <col min="11762" max="11765" width="0" style="86" hidden="1" customWidth="1"/>
    <col min="11766" max="11766" width="14.28515625" style="86" bestFit="1" customWidth="1"/>
    <col min="11767" max="11767" width="15.5703125" style="86" bestFit="1" customWidth="1"/>
    <col min="11768" max="11768" width="0" style="86" hidden="1" customWidth="1"/>
    <col min="11769" max="11769" width="15.5703125" style="86" bestFit="1" customWidth="1"/>
    <col min="11770" max="11770" width="0" style="86" hidden="1" customWidth="1"/>
    <col min="11771" max="11771" width="66.5703125" style="86" customWidth="1"/>
    <col min="11772" max="11772" width="0" style="86" hidden="1" customWidth="1"/>
    <col min="11773" max="12017" width="12.140625" style="86"/>
    <col min="12018" max="12021" width="0" style="86" hidden="1" customWidth="1"/>
    <col min="12022" max="12022" width="14.28515625" style="86" bestFit="1" customWidth="1"/>
    <col min="12023" max="12023" width="15.5703125" style="86" bestFit="1" customWidth="1"/>
    <col min="12024" max="12024" width="0" style="86" hidden="1" customWidth="1"/>
    <col min="12025" max="12025" width="15.5703125" style="86" bestFit="1" customWidth="1"/>
    <col min="12026" max="12026" width="0" style="86" hidden="1" customWidth="1"/>
    <col min="12027" max="12027" width="66.5703125" style="86" customWidth="1"/>
    <col min="12028" max="12028" width="0" style="86" hidden="1" customWidth="1"/>
    <col min="12029" max="12273" width="12.140625" style="86"/>
    <col min="12274" max="12277" width="0" style="86" hidden="1" customWidth="1"/>
    <col min="12278" max="12278" width="14.28515625" style="86" bestFit="1" customWidth="1"/>
    <col min="12279" max="12279" width="15.5703125" style="86" bestFit="1" customWidth="1"/>
    <col min="12280" max="12280" width="0" style="86" hidden="1" customWidth="1"/>
    <col min="12281" max="12281" width="15.5703125" style="86" bestFit="1" customWidth="1"/>
    <col min="12282" max="12282" width="0" style="86" hidden="1" customWidth="1"/>
    <col min="12283" max="12283" width="66.5703125" style="86" customWidth="1"/>
    <col min="12284" max="12284" width="0" style="86" hidden="1" customWidth="1"/>
    <col min="12285" max="12529" width="12.140625" style="86"/>
    <col min="12530" max="12533" width="0" style="86" hidden="1" customWidth="1"/>
    <col min="12534" max="12534" width="14.28515625" style="86" bestFit="1" customWidth="1"/>
    <col min="12535" max="12535" width="15.5703125" style="86" bestFit="1" customWidth="1"/>
    <col min="12536" max="12536" width="0" style="86" hidden="1" customWidth="1"/>
    <col min="12537" max="12537" width="15.5703125" style="86" bestFit="1" customWidth="1"/>
    <col min="12538" max="12538" width="0" style="86" hidden="1" customWidth="1"/>
    <col min="12539" max="12539" width="66.5703125" style="86" customWidth="1"/>
    <col min="12540" max="12540" width="0" style="86" hidden="1" customWidth="1"/>
    <col min="12541" max="12785" width="12.140625" style="86"/>
    <col min="12786" max="12789" width="0" style="86" hidden="1" customWidth="1"/>
    <col min="12790" max="12790" width="14.28515625" style="86" bestFit="1" customWidth="1"/>
    <col min="12791" max="12791" width="15.5703125" style="86" bestFit="1" customWidth="1"/>
    <col min="12792" max="12792" width="0" style="86" hidden="1" customWidth="1"/>
    <col min="12793" max="12793" width="15.5703125" style="86" bestFit="1" customWidth="1"/>
    <col min="12794" max="12794" width="0" style="86" hidden="1" customWidth="1"/>
    <col min="12795" max="12795" width="66.5703125" style="86" customWidth="1"/>
    <col min="12796" max="12796" width="0" style="86" hidden="1" customWidth="1"/>
    <col min="12797" max="13041" width="12.140625" style="86"/>
    <col min="13042" max="13045" width="0" style="86" hidden="1" customWidth="1"/>
    <col min="13046" max="13046" width="14.28515625" style="86" bestFit="1" customWidth="1"/>
    <col min="13047" max="13047" width="15.5703125" style="86" bestFit="1" customWidth="1"/>
    <col min="13048" max="13048" width="0" style="86" hidden="1" customWidth="1"/>
    <col min="13049" max="13049" width="15.5703125" style="86" bestFit="1" customWidth="1"/>
    <col min="13050" max="13050" width="0" style="86" hidden="1" customWidth="1"/>
    <col min="13051" max="13051" width="66.5703125" style="86" customWidth="1"/>
    <col min="13052" max="13052" width="0" style="86" hidden="1" customWidth="1"/>
    <col min="13053" max="13297" width="12.140625" style="86"/>
    <col min="13298" max="13301" width="0" style="86" hidden="1" customWidth="1"/>
    <col min="13302" max="13302" width="14.28515625" style="86" bestFit="1" customWidth="1"/>
    <col min="13303" max="13303" width="15.5703125" style="86" bestFit="1" customWidth="1"/>
    <col min="13304" max="13304" width="0" style="86" hidden="1" customWidth="1"/>
    <col min="13305" max="13305" width="15.5703125" style="86" bestFit="1" customWidth="1"/>
    <col min="13306" max="13306" width="0" style="86" hidden="1" customWidth="1"/>
    <col min="13307" max="13307" width="66.5703125" style="86" customWidth="1"/>
    <col min="13308" max="13308" width="0" style="86" hidden="1" customWidth="1"/>
    <col min="13309" max="13553" width="12.140625" style="86"/>
    <col min="13554" max="13557" width="0" style="86" hidden="1" customWidth="1"/>
    <col min="13558" max="13558" width="14.28515625" style="86" bestFit="1" customWidth="1"/>
    <col min="13559" max="13559" width="15.5703125" style="86" bestFit="1" customWidth="1"/>
    <col min="13560" max="13560" width="0" style="86" hidden="1" customWidth="1"/>
    <col min="13561" max="13561" width="15.5703125" style="86" bestFit="1" customWidth="1"/>
    <col min="13562" max="13562" width="0" style="86" hidden="1" customWidth="1"/>
    <col min="13563" max="13563" width="66.5703125" style="86" customWidth="1"/>
    <col min="13564" max="13564" width="0" style="86" hidden="1" customWidth="1"/>
    <col min="13565" max="13809" width="12.140625" style="86"/>
    <col min="13810" max="13813" width="0" style="86" hidden="1" customWidth="1"/>
    <col min="13814" max="13814" width="14.28515625" style="86" bestFit="1" customWidth="1"/>
    <col min="13815" max="13815" width="15.5703125" style="86" bestFit="1" customWidth="1"/>
    <col min="13816" max="13816" width="0" style="86" hidden="1" customWidth="1"/>
    <col min="13817" max="13817" width="15.5703125" style="86" bestFit="1" customWidth="1"/>
    <col min="13818" max="13818" width="0" style="86" hidden="1" customWidth="1"/>
    <col min="13819" max="13819" width="66.5703125" style="86" customWidth="1"/>
    <col min="13820" max="13820" width="0" style="86" hidden="1" customWidth="1"/>
    <col min="13821" max="14065" width="12.140625" style="86"/>
    <col min="14066" max="14069" width="0" style="86" hidden="1" customWidth="1"/>
    <col min="14070" max="14070" width="14.28515625" style="86" bestFit="1" customWidth="1"/>
    <col min="14071" max="14071" width="15.5703125" style="86" bestFit="1" customWidth="1"/>
    <col min="14072" max="14072" width="0" style="86" hidden="1" customWidth="1"/>
    <col min="14073" max="14073" width="15.5703125" style="86" bestFit="1" customWidth="1"/>
    <col min="14074" max="14074" width="0" style="86" hidden="1" customWidth="1"/>
    <col min="14075" max="14075" width="66.5703125" style="86" customWidth="1"/>
    <col min="14076" max="14076" width="0" style="86" hidden="1" customWidth="1"/>
    <col min="14077" max="14321" width="12.140625" style="86"/>
    <col min="14322" max="14325" width="0" style="86" hidden="1" customWidth="1"/>
    <col min="14326" max="14326" width="14.28515625" style="86" bestFit="1" customWidth="1"/>
    <col min="14327" max="14327" width="15.5703125" style="86" bestFit="1" customWidth="1"/>
    <col min="14328" max="14328" width="0" style="86" hidden="1" customWidth="1"/>
    <col min="14329" max="14329" width="15.5703125" style="86" bestFit="1" customWidth="1"/>
    <col min="14330" max="14330" width="0" style="86" hidden="1" customWidth="1"/>
    <col min="14331" max="14331" width="66.5703125" style="86" customWidth="1"/>
    <col min="14332" max="14332" width="0" style="86" hidden="1" customWidth="1"/>
    <col min="14333" max="14577" width="12.140625" style="86"/>
    <col min="14578" max="14581" width="0" style="86" hidden="1" customWidth="1"/>
    <col min="14582" max="14582" width="14.28515625" style="86" bestFit="1" customWidth="1"/>
    <col min="14583" max="14583" width="15.5703125" style="86" bestFit="1" customWidth="1"/>
    <col min="14584" max="14584" width="0" style="86" hidden="1" customWidth="1"/>
    <col min="14585" max="14585" width="15.5703125" style="86" bestFit="1" customWidth="1"/>
    <col min="14586" max="14586" width="0" style="86" hidden="1" customWidth="1"/>
    <col min="14587" max="14587" width="66.5703125" style="86" customWidth="1"/>
    <col min="14588" max="14588" width="0" style="86" hidden="1" customWidth="1"/>
    <col min="14589" max="14833" width="12.140625" style="86"/>
    <col min="14834" max="14837" width="0" style="86" hidden="1" customWidth="1"/>
    <col min="14838" max="14838" width="14.28515625" style="86" bestFit="1" customWidth="1"/>
    <col min="14839" max="14839" width="15.5703125" style="86" bestFit="1" customWidth="1"/>
    <col min="14840" max="14840" width="0" style="86" hidden="1" customWidth="1"/>
    <col min="14841" max="14841" width="15.5703125" style="86" bestFit="1" customWidth="1"/>
    <col min="14842" max="14842" width="0" style="86" hidden="1" customWidth="1"/>
    <col min="14843" max="14843" width="66.5703125" style="86" customWidth="1"/>
    <col min="14844" max="14844" width="0" style="86" hidden="1" customWidth="1"/>
    <col min="14845" max="15089" width="12.140625" style="86"/>
    <col min="15090" max="15093" width="0" style="86" hidden="1" customWidth="1"/>
    <col min="15094" max="15094" width="14.28515625" style="86" bestFit="1" customWidth="1"/>
    <col min="15095" max="15095" width="15.5703125" style="86" bestFit="1" customWidth="1"/>
    <col min="15096" max="15096" width="0" style="86" hidden="1" customWidth="1"/>
    <col min="15097" max="15097" width="15.5703125" style="86" bestFit="1" customWidth="1"/>
    <col min="15098" max="15098" width="0" style="86" hidden="1" customWidth="1"/>
    <col min="15099" max="15099" width="66.5703125" style="86" customWidth="1"/>
    <col min="15100" max="15100" width="0" style="86" hidden="1" customWidth="1"/>
    <col min="15101" max="15345" width="12.140625" style="86"/>
    <col min="15346" max="15349" width="0" style="86" hidden="1" customWidth="1"/>
    <col min="15350" max="15350" width="14.28515625" style="86" bestFit="1" customWidth="1"/>
    <col min="15351" max="15351" width="15.5703125" style="86" bestFit="1" customWidth="1"/>
    <col min="15352" max="15352" width="0" style="86" hidden="1" customWidth="1"/>
    <col min="15353" max="15353" width="15.5703125" style="86" bestFit="1" customWidth="1"/>
    <col min="15354" max="15354" width="0" style="86" hidden="1" customWidth="1"/>
    <col min="15355" max="15355" width="66.5703125" style="86" customWidth="1"/>
    <col min="15356" max="15356" width="0" style="86" hidden="1" customWidth="1"/>
    <col min="15357" max="15601" width="12.140625" style="86"/>
    <col min="15602" max="15605" width="0" style="86" hidden="1" customWidth="1"/>
    <col min="15606" max="15606" width="14.28515625" style="86" bestFit="1" customWidth="1"/>
    <col min="15607" max="15607" width="15.5703125" style="86" bestFit="1" customWidth="1"/>
    <col min="15608" max="15608" width="0" style="86" hidden="1" customWidth="1"/>
    <col min="15609" max="15609" width="15.5703125" style="86" bestFit="1" customWidth="1"/>
    <col min="15610" max="15610" width="0" style="86" hidden="1" customWidth="1"/>
    <col min="15611" max="15611" width="66.5703125" style="86" customWidth="1"/>
    <col min="15612" max="15612" width="0" style="86" hidden="1" customWidth="1"/>
    <col min="15613" max="15857" width="12.140625" style="86"/>
    <col min="15858" max="15861" width="0" style="86" hidden="1" customWidth="1"/>
    <col min="15862" max="15862" width="14.28515625" style="86" bestFit="1" customWidth="1"/>
    <col min="15863" max="15863" width="15.5703125" style="86" bestFit="1" customWidth="1"/>
    <col min="15864" max="15864" width="0" style="86" hidden="1" customWidth="1"/>
    <col min="15865" max="15865" width="15.5703125" style="86" bestFit="1" customWidth="1"/>
    <col min="15866" max="15866" width="0" style="86" hidden="1" customWidth="1"/>
    <col min="15867" max="15867" width="66.5703125" style="86" customWidth="1"/>
    <col min="15868" max="15868" width="0" style="86" hidden="1" customWidth="1"/>
    <col min="15869" max="16113" width="12.140625" style="86"/>
    <col min="16114" max="16117" width="0" style="86" hidden="1" customWidth="1"/>
    <col min="16118" max="16118" width="14.28515625" style="86" bestFit="1" customWidth="1"/>
    <col min="16119" max="16119" width="15.5703125" style="86" bestFit="1" customWidth="1"/>
    <col min="16120" max="16120" width="0" style="86" hidden="1" customWidth="1"/>
    <col min="16121" max="16121" width="15.5703125" style="86" bestFit="1" customWidth="1"/>
    <col min="16122" max="16122" width="0" style="86" hidden="1" customWidth="1"/>
    <col min="16123" max="16123" width="66.5703125" style="86" customWidth="1"/>
    <col min="16124" max="16124" width="0" style="86" hidden="1" customWidth="1"/>
    <col min="16125" max="16384" width="12.140625" style="86"/>
  </cols>
  <sheetData>
    <row r="1" spans="1:20" ht="25.5" x14ac:dyDescent="0.25">
      <c r="A1" s="657" t="s">
        <v>202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</row>
    <row r="2" spans="1:20" x14ac:dyDescent="0.25">
      <c r="A2" s="653" t="s">
        <v>140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</row>
    <row r="3" spans="1:20" x14ac:dyDescent="0.25">
      <c r="A3" s="649" t="s">
        <v>5</v>
      </c>
      <c r="B3" s="650"/>
      <c r="C3" s="653" t="s">
        <v>200</v>
      </c>
      <c r="D3" s="653"/>
      <c r="E3" s="653"/>
      <c r="F3" s="653"/>
      <c r="G3" s="653"/>
      <c r="H3" s="653"/>
      <c r="I3" s="653" t="s">
        <v>199</v>
      </c>
      <c r="J3" s="653"/>
      <c r="K3" s="653"/>
      <c r="L3" s="653"/>
      <c r="M3" s="653"/>
      <c r="N3" s="653"/>
      <c r="O3" s="653" t="s">
        <v>178</v>
      </c>
      <c r="P3" s="653"/>
      <c r="Q3" s="653"/>
      <c r="R3" s="653"/>
      <c r="S3" s="653"/>
      <c r="T3" s="653"/>
    </row>
    <row r="4" spans="1:20" x14ac:dyDescent="0.25">
      <c r="A4" s="651"/>
      <c r="B4" s="652"/>
      <c r="C4" s="139" t="s">
        <v>9</v>
      </c>
      <c r="D4" s="97" t="s">
        <v>10</v>
      </c>
      <c r="E4" s="139" t="s">
        <v>11</v>
      </c>
      <c r="F4" s="139" t="s">
        <v>12</v>
      </c>
      <c r="G4" s="139" t="s">
        <v>180</v>
      </c>
      <c r="H4" s="139" t="s">
        <v>0</v>
      </c>
      <c r="I4" s="139" t="s">
        <v>9</v>
      </c>
      <c r="J4" s="97" t="s">
        <v>10</v>
      </c>
      <c r="K4" s="139" t="s">
        <v>11</v>
      </c>
      <c r="L4" s="139" t="s">
        <v>12</v>
      </c>
      <c r="M4" s="139" t="s">
        <v>180</v>
      </c>
      <c r="N4" s="139" t="s">
        <v>0</v>
      </c>
      <c r="O4" s="139" t="s">
        <v>9</v>
      </c>
      <c r="P4" s="139" t="s">
        <v>10</v>
      </c>
      <c r="Q4" s="139" t="s">
        <v>11</v>
      </c>
      <c r="R4" s="139" t="s">
        <v>12</v>
      </c>
      <c r="S4" s="139" t="s">
        <v>180</v>
      </c>
      <c r="T4" s="139" t="s">
        <v>0</v>
      </c>
    </row>
    <row r="5" spans="1:20" ht="20.25" customHeight="1" x14ac:dyDescent="0.25">
      <c r="A5" s="645" t="s">
        <v>181</v>
      </c>
      <c r="B5" s="648" t="s">
        <v>187</v>
      </c>
      <c r="C5" s="87"/>
      <c r="D5" s="88"/>
      <c r="E5" s="88"/>
      <c r="F5" s="88"/>
      <c r="G5" s="88"/>
      <c r="H5" s="88">
        <f>SUM(D5:G5)</f>
        <v>0</v>
      </c>
      <c r="I5" s="87"/>
      <c r="J5" s="88"/>
      <c r="K5" s="88"/>
      <c r="L5" s="88"/>
      <c r="M5" s="88"/>
      <c r="N5" s="88">
        <f>SUM(J5:M5)</f>
        <v>0</v>
      </c>
      <c r="O5" s="88"/>
      <c r="P5" s="88"/>
      <c r="Q5" s="88"/>
      <c r="R5" s="88"/>
      <c r="S5" s="88"/>
      <c r="T5" s="88"/>
    </row>
    <row r="6" spans="1:20" x14ac:dyDescent="0.25">
      <c r="A6" s="646"/>
      <c r="B6" s="648"/>
      <c r="C6" s="88"/>
      <c r="D6" s="88"/>
      <c r="E6" s="88"/>
      <c r="F6" s="88"/>
      <c r="G6" s="88"/>
      <c r="H6" s="88">
        <f t="shared" ref="H6:H14" si="0">SUM(D6:G6)</f>
        <v>0</v>
      </c>
      <c r="I6" s="88"/>
      <c r="J6" s="88"/>
      <c r="K6" s="88"/>
      <c r="L6" s="88"/>
      <c r="M6" s="88"/>
      <c r="N6" s="88">
        <f t="shared" ref="N6:N14" si="1">SUM(J6:M6)</f>
        <v>0</v>
      </c>
      <c r="O6" s="88"/>
      <c r="P6" s="88"/>
      <c r="Q6" s="88"/>
      <c r="R6" s="88"/>
      <c r="S6" s="88"/>
      <c r="T6" s="88"/>
    </row>
    <row r="7" spans="1:20" x14ac:dyDescent="0.25">
      <c r="A7" s="646"/>
      <c r="B7" s="648"/>
      <c r="C7" s="88"/>
      <c r="D7" s="88"/>
      <c r="E7" s="88"/>
      <c r="F7" s="88"/>
      <c r="G7" s="88"/>
      <c r="H7" s="88">
        <f t="shared" si="0"/>
        <v>0</v>
      </c>
      <c r="I7" s="88"/>
      <c r="J7" s="88"/>
      <c r="K7" s="88"/>
      <c r="L7" s="88"/>
      <c r="M7" s="88"/>
      <c r="N7" s="88">
        <f t="shared" si="1"/>
        <v>0</v>
      </c>
      <c r="O7" s="88"/>
      <c r="P7" s="88"/>
      <c r="Q7" s="88"/>
      <c r="R7" s="88"/>
      <c r="S7" s="88"/>
      <c r="T7" s="88"/>
    </row>
    <row r="8" spans="1:20" x14ac:dyDescent="0.25">
      <c r="A8" s="646"/>
      <c r="B8" s="648"/>
      <c r="C8" s="88"/>
      <c r="D8" s="88"/>
      <c r="E8" s="88"/>
      <c r="F8" s="88"/>
      <c r="G8" s="88"/>
      <c r="H8" s="88">
        <f t="shared" si="0"/>
        <v>0</v>
      </c>
      <c r="I8" s="88"/>
      <c r="J8" s="88"/>
      <c r="K8" s="88"/>
      <c r="L8" s="88"/>
      <c r="M8" s="88"/>
      <c r="N8" s="88">
        <f t="shared" si="1"/>
        <v>0</v>
      </c>
      <c r="O8" s="88"/>
      <c r="P8" s="88"/>
      <c r="Q8" s="88"/>
      <c r="R8" s="88"/>
      <c r="S8" s="88"/>
      <c r="T8" s="88"/>
    </row>
    <row r="9" spans="1:20" x14ac:dyDescent="0.25">
      <c r="A9" s="646"/>
      <c r="B9" s="648"/>
      <c r="C9" s="88"/>
      <c r="D9" s="88"/>
      <c r="E9" s="88"/>
      <c r="F9" s="88"/>
      <c r="G9" s="88"/>
      <c r="H9" s="88">
        <f t="shared" si="0"/>
        <v>0</v>
      </c>
      <c r="I9" s="88"/>
      <c r="J9" s="88"/>
      <c r="K9" s="88"/>
      <c r="L9" s="88"/>
      <c r="M9" s="88"/>
      <c r="N9" s="88">
        <f t="shared" si="1"/>
        <v>0</v>
      </c>
      <c r="O9" s="88"/>
      <c r="P9" s="88"/>
      <c r="Q9" s="88"/>
      <c r="R9" s="88"/>
      <c r="S9" s="88"/>
      <c r="T9" s="88"/>
    </row>
    <row r="10" spans="1:20" x14ac:dyDescent="0.25">
      <c r="A10" s="646"/>
      <c r="B10" s="648"/>
      <c r="C10" s="88"/>
      <c r="D10" s="88"/>
      <c r="E10" s="88"/>
      <c r="F10" s="88"/>
      <c r="G10" s="88"/>
      <c r="H10" s="88">
        <f t="shared" si="0"/>
        <v>0</v>
      </c>
      <c r="I10" s="88"/>
      <c r="J10" s="88"/>
      <c r="K10" s="88"/>
      <c r="L10" s="88"/>
      <c r="M10" s="88"/>
      <c r="N10" s="88">
        <f t="shared" si="1"/>
        <v>0</v>
      </c>
      <c r="O10" s="88"/>
      <c r="P10" s="88"/>
      <c r="Q10" s="88"/>
      <c r="R10" s="88"/>
      <c r="S10" s="88"/>
      <c r="T10" s="88"/>
    </row>
    <row r="11" spans="1:20" x14ac:dyDescent="0.25">
      <c r="A11" s="646"/>
      <c r="B11" s="648"/>
      <c r="C11" s="88"/>
      <c r="D11" s="88"/>
      <c r="E11" s="88"/>
      <c r="F11" s="88"/>
      <c r="G11" s="88"/>
      <c r="H11" s="88">
        <f t="shared" si="0"/>
        <v>0</v>
      </c>
      <c r="I11" s="88"/>
      <c r="J11" s="88"/>
      <c r="K11" s="88"/>
      <c r="L11" s="88"/>
      <c r="M11" s="88"/>
      <c r="N11" s="88">
        <f t="shared" si="1"/>
        <v>0</v>
      </c>
      <c r="O11" s="88"/>
      <c r="P11" s="88"/>
      <c r="Q11" s="88"/>
      <c r="R11" s="88"/>
      <c r="S11" s="88"/>
      <c r="T11" s="88"/>
    </row>
    <row r="12" spans="1:20" x14ac:dyDescent="0.25">
      <c r="A12" s="646"/>
      <c r="B12" s="648"/>
      <c r="C12" s="88"/>
      <c r="D12" s="88"/>
      <c r="E12" s="88"/>
      <c r="F12" s="88"/>
      <c r="G12" s="88"/>
      <c r="H12" s="88">
        <f t="shared" si="0"/>
        <v>0</v>
      </c>
      <c r="I12" s="88"/>
      <c r="J12" s="88"/>
      <c r="K12" s="88"/>
      <c r="L12" s="88"/>
      <c r="M12" s="88"/>
      <c r="N12" s="88">
        <f t="shared" si="1"/>
        <v>0</v>
      </c>
      <c r="O12" s="88"/>
      <c r="P12" s="88"/>
      <c r="Q12" s="88"/>
      <c r="R12" s="88"/>
      <c r="S12" s="88"/>
      <c r="T12" s="88"/>
    </row>
    <row r="13" spans="1:20" x14ac:dyDescent="0.25">
      <c r="A13" s="646"/>
      <c r="B13" s="648"/>
      <c r="C13" s="88"/>
      <c r="D13" s="88"/>
      <c r="E13" s="88"/>
      <c r="F13" s="88"/>
      <c r="G13" s="88"/>
      <c r="H13" s="88">
        <f t="shared" si="0"/>
        <v>0</v>
      </c>
      <c r="I13" s="88"/>
      <c r="J13" s="88"/>
      <c r="K13" s="88"/>
      <c r="L13" s="88"/>
      <c r="M13" s="88"/>
      <c r="N13" s="88">
        <f t="shared" si="1"/>
        <v>0</v>
      </c>
      <c r="O13" s="88"/>
      <c r="P13" s="88"/>
      <c r="Q13" s="88"/>
      <c r="R13" s="88"/>
      <c r="S13" s="88"/>
      <c r="T13" s="88"/>
    </row>
    <row r="14" spans="1:20" x14ac:dyDescent="0.25">
      <c r="A14" s="646"/>
      <c r="B14" s="648"/>
      <c r="C14" s="88"/>
      <c r="D14" s="88"/>
      <c r="E14" s="88"/>
      <c r="F14" s="88"/>
      <c r="G14" s="88"/>
      <c r="H14" s="88">
        <f t="shared" si="0"/>
        <v>0</v>
      </c>
      <c r="I14" s="88"/>
      <c r="J14" s="88"/>
      <c r="K14" s="88"/>
      <c r="L14" s="88"/>
      <c r="M14" s="88"/>
      <c r="N14" s="88">
        <f t="shared" si="1"/>
        <v>0</v>
      </c>
      <c r="O14" s="88"/>
      <c r="P14" s="88"/>
      <c r="Q14" s="88"/>
      <c r="R14" s="88"/>
      <c r="S14" s="88"/>
      <c r="T14" s="88"/>
    </row>
    <row r="15" spans="1:20" x14ac:dyDescent="0.25">
      <c r="A15" s="646"/>
      <c r="B15" s="648"/>
      <c r="C15" s="89">
        <f t="shared" ref="C15:N15" si="2">SUM(C5:C14)</f>
        <v>0</v>
      </c>
      <c r="D15" s="89">
        <f t="shared" si="2"/>
        <v>0</v>
      </c>
      <c r="E15" s="89">
        <f t="shared" si="2"/>
        <v>0</v>
      </c>
      <c r="F15" s="89">
        <f t="shared" si="2"/>
        <v>0</v>
      </c>
      <c r="G15" s="89">
        <f t="shared" si="2"/>
        <v>0</v>
      </c>
      <c r="H15" s="89">
        <f t="shared" si="2"/>
        <v>0</v>
      </c>
      <c r="I15" s="89">
        <f t="shared" si="2"/>
        <v>0</v>
      </c>
      <c r="J15" s="89">
        <f t="shared" si="2"/>
        <v>0</v>
      </c>
      <c r="K15" s="89">
        <f t="shared" si="2"/>
        <v>0</v>
      </c>
      <c r="L15" s="89">
        <f t="shared" si="2"/>
        <v>0</v>
      </c>
      <c r="M15" s="89">
        <f t="shared" si="2"/>
        <v>0</v>
      </c>
      <c r="N15" s="89">
        <f t="shared" si="2"/>
        <v>0</v>
      </c>
      <c r="O15" s="89">
        <f t="shared" ref="O15:T15" si="3">C15-I15</f>
        <v>0</v>
      </c>
      <c r="P15" s="89">
        <f t="shared" si="3"/>
        <v>0</v>
      </c>
      <c r="Q15" s="89">
        <f t="shared" si="3"/>
        <v>0</v>
      </c>
      <c r="R15" s="89">
        <f t="shared" si="3"/>
        <v>0</v>
      </c>
      <c r="S15" s="89">
        <f t="shared" si="3"/>
        <v>0</v>
      </c>
      <c r="T15" s="89">
        <f t="shared" si="3"/>
        <v>0</v>
      </c>
    </row>
    <row r="16" spans="1:20" ht="20.25" customHeight="1" x14ac:dyDescent="0.25">
      <c r="A16" s="646"/>
      <c r="B16" s="648" t="s">
        <v>188</v>
      </c>
      <c r="C16" s="87"/>
      <c r="D16" s="88"/>
      <c r="E16" s="88"/>
      <c r="F16" s="88"/>
      <c r="G16" s="88"/>
      <c r="H16" s="88">
        <f>SUM(D16:G16)</f>
        <v>0</v>
      </c>
      <c r="I16" s="87"/>
      <c r="J16" s="88"/>
      <c r="K16" s="88"/>
      <c r="L16" s="88"/>
      <c r="M16" s="88"/>
      <c r="N16" s="88">
        <f>SUM(J16:M16)</f>
        <v>0</v>
      </c>
      <c r="O16" s="88"/>
      <c r="P16" s="88"/>
      <c r="Q16" s="88"/>
      <c r="R16" s="88"/>
      <c r="S16" s="88"/>
      <c r="T16" s="88"/>
    </row>
    <row r="17" spans="1:20" x14ac:dyDescent="0.25">
      <c r="A17" s="646"/>
      <c r="B17" s="648"/>
      <c r="C17" s="88"/>
      <c r="D17" s="88"/>
      <c r="E17" s="88"/>
      <c r="F17" s="88"/>
      <c r="G17" s="88"/>
      <c r="H17" s="88">
        <f t="shared" ref="H17:H25" si="4">SUM(D17:G17)</f>
        <v>0</v>
      </c>
      <c r="I17" s="88"/>
      <c r="J17" s="88"/>
      <c r="K17" s="88"/>
      <c r="L17" s="88"/>
      <c r="M17" s="88"/>
      <c r="N17" s="88">
        <f t="shared" ref="N17:N25" si="5">SUM(J17:M17)</f>
        <v>0</v>
      </c>
      <c r="O17" s="88"/>
      <c r="P17" s="88"/>
      <c r="Q17" s="88"/>
      <c r="R17" s="88"/>
      <c r="S17" s="88"/>
      <c r="T17" s="88"/>
    </row>
    <row r="18" spans="1:20" x14ac:dyDescent="0.25">
      <c r="A18" s="646"/>
      <c r="B18" s="648"/>
      <c r="C18" s="88"/>
      <c r="D18" s="88"/>
      <c r="E18" s="88"/>
      <c r="F18" s="88"/>
      <c r="G18" s="88"/>
      <c r="H18" s="88">
        <f t="shared" si="4"/>
        <v>0</v>
      </c>
      <c r="I18" s="88"/>
      <c r="J18" s="88"/>
      <c r="K18" s="88"/>
      <c r="L18" s="88"/>
      <c r="M18" s="88"/>
      <c r="N18" s="88">
        <f t="shared" si="5"/>
        <v>0</v>
      </c>
      <c r="O18" s="88"/>
      <c r="P18" s="88"/>
      <c r="Q18" s="88"/>
      <c r="R18" s="88"/>
      <c r="S18" s="88"/>
      <c r="T18" s="88"/>
    </row>
    <row r="19" spans="1:20" x14ac:dyDescent="0.25">
      <c r="A19" s="646"/>
      <c r="B19" s="648"/>
      <c r="C19" s="88"/>
      <c r="D19" s="88"/>
      <c r="E19" s="88"/>
      <c r="F19" s="88"/>
      <c r="G19" s="88"/>
      <c r="H19" s="88">
        <f t="shared" si="4"/>
        <v>0</v>
      </c>
      <c r="I19" s="88"/>
      <c r="J19" s="88"/>
      <c r="K19" s="88"/>
      <c r="L19" s="88"/>
      <c r="M19" s="88"/>
      <c r="N19" s="88">
        <f t="shared" si="5"/>
        <v>0</v>
      </c>
      <c r="O19" s="88"/>
      <c r="P19" s="88"/>
      <c r="Q19" s="88"/>
      <c r="R19" s="88"/>
      <c r="S19" s="88"/>
      <c r="T19" s="88"/>
    </row>
    <row r="20" spans="1:20" x14ac:dyDescent="0.25">
      <c r="A20" s="646"/>
      <c r="B20" s="648"/>
      <c r="C20" s="88"/>
      <c r="D20" s="88"/>
      <c r="E20" s="88"/>
      <c r="F20" s="88"/>
      <c r="G20" s="88"/>
      <c r="H20" s="88">
        <f t="shared" si="4"/>
        <v>0</v>
      </c>
      <c r="I20" s="88"/>
      <c r="J20" s="88"/>
      <c r="K20" s="88"/>
      <c r="L20" s="88"/>
      <c r="M20" s="88"/>
      <c r="N20" s="88">
        <f t="shared" si="5"/>
        <v>0</v>
      </c>
      <c r="O20" s="88"/>
      <c r="P20" s="88"/>
      <c r="Q20" s="88"/>
      <c r="R20" s="88"/>
      <c r="S20" s="88"/>
      <c r="T20" s="88"/>
    </row>
    <row r="21" spans="1:20" x14ac:dyDescent="0.25">
      <c r="A21" s="646"/>
      <c r="B21" s="648"/>
      <c r="C21" s="88"/>
      <c r="D21" s="88"/>
      <c r="E21" s="88"/>
      <c r="F21" s="88"/>
      <c r="G21" s="88"/>
      <c r="H21" s="88">
        <f t="shared" si="4"/>
        <v>0</v>
      </c>
      <c r="I21" s="88"/>
      <c r="J21" s="88"/>
      <c r="K21" s="88"/>
      <c r="L21" s="88"/>
      <c r="M21" s="88"/>
      <c r="N21" s="88">
        <f t="shared" si="5"/>
        <v>0</v>
      </c>
      <c r="O21" s="88"/>
      <c r="P21" s="88"/>
      <c r="Q21" s="88"/>
      <c r="R21" s="88"/>
      <c r="S21" s="88"/>
      <c r="T21" s="88"/>
    </row>
    <row r="22" spans="1:20" x14ac:dyDescent="0.25">
      <c r="A22" s="646"/>
      <c r="B22" s="648"/>
      <c r="C22" s="88"/>
      <c r="D22" s="88"/>
      <c r="E22" s="88"/>
      <c r="F22" s="88"/>
      <c r="G22" s="88"/>
      <c r="H22" s="88">
        <f t="shared" si="4"/>
        <v>0</v>
      </c>
      <c r="I22" s="88"/>
      <c r="J22" s="88"/>
      <c r="K22" s="88"/>
      <c r="L22" s="88"/>
      <c r="M22" s="88"/>
      <c r="N22" s="88">
        <f t="shared" si="5"/>
        <v>0</v>
      </c>
      <c r="O22" s="88"/>
      <c r="P22" s="88"/>
      <c r="Q22" s="88"/>
      <c r="R22" s="88"/>
      <c r="S22" s="88"/>
      <c r="T22" s="88"/>
    </row>
    <row r="23" spans="1:20" x14ac:dyDescent="0.25">
      <c r="A23" s="646"/>
      <c r="B23" s="648"/>
      <c r="C23" s="88"/>
      <c r="D23" s="88"/>
      <c r="E23" s="88"/>
      <c r="F23" s="88"/>
      <c r="G23" s="88"/>
      <c r="H23" s="88">
        <f t="shared" si="4"/>
        <v>0</v>
      </c>
      <c r="I23" s="88"/>
      <c r="J23" s="88"/>
      <c r="K23" s="88"/>
      <c r="L23" s="88"/>
      <c r="M23" s="88"/>
      <c r="N23" s="88">
        <f t="shared" si="5"/>
        <v>0</v>
      </c>
      <c r="O23" s="88"/>
      <c r="P23" s="88"/>
      <c r="Q23" s="88"/>
      <c r="R23" s="88"/>
      <c r="S23" s="88"/>
      <c r="T23" s="88"/>
    </row>
    <row r="24" spans="1:20" x14ac:dyDescent="0.25">
      <c r="A24" s="646"/>
      <c r="B24" s="648"/>
      <c r="C24" s="88"/>
      <c r="D24" s="88"/>
      <c r="E24" s="88"/>
      <c r="F24" s="88"/>
      <c r="G24" s="88"/>
      <c r="H24" s="88">
        <f t="shared" si="4"/>
        <v>0</v>
      </c>
      <c r="I24" s="88"/>
      <c r="J24" s="88"/>
      <c r="K24" s="88"/>
      <c r="L24" s="88"/>
      <c r="M24" s="88"/>
      <c r="N24" s="88">
        <f t="shared" si="5"/>
        <v>0</v>
      </c>
      <c r="O24" s="88"/>
      <c r="P24" s="88"/>
      <c r="Q24" s="88"/>
      <c r="R24" s="88"/>
      <c r="S24" s="88"/>
      <c r="T24" s="88"/>
    </row>
    <row r="25" spans="1:20" x14ac:dyDescent="0.25">
      <c r="A25" s="646"/>
      <c r="B25" s="648"/>
      <c r="C25" s="88"/>
      <c r="D25" s="88"/>
      <c r="E25" s="88"/>
      <c r="F25" s="88"/>
      <c r="G25" s="88"/>
      <c r="H25" s="88">
        <f t="shared" si="4"/>
        <v>0</v>
      </c>
      <c r="I25" s="88"/>
      <c r="J25" s="88"/>
      <c r="K25" s="88"/>
      <c r="L25" s="88"/>
      <c r="M25" s="88"/>
      <c r="N25" s="88">
        <f t="shared" si="5"/>
        <v>0</v>
      </c>
      <c r="O25" s="88"/>
      <c r="P25" s="88"/>
      <c r="Q25" s="88"/>
      <c r="R25" s="88"/>
      <c r="S25" s="88"/>
      <c r="T25" s="88"/>
    </row>
    <row r="26" spans="1:20" x14ac:dyDescent="0.25">
      <c r="A26" s="646"/>
      <c r="B26" s="648"/>
      <c r="C26" s="89">
        <f t="shared" ref="C26:N26" si="6">SUM(C16:C25)</f>
        <v>0</v>
      </c>
      <c r="D26" s="89">
        <f t="shared" si="6"/>
        <v>0</v>
      </c>
      <c r="E26" s="89">
        <f t="shared" si="6"/>
        <v>0</v>
      </c>
      <c r="F26" s="89">
        <f t="shared" si="6"/>
        <v>0</v>
      </c>
      <c r="G26" s="89">
        <f t="shared" si="6"/>
        <v>0</v>
      </c>
      <c r="H26" s="89">
        <f t="shared" si="6"/>
        <v>0</v>
      </c>
      <c r="I26" s="89">
        <f t="shared" si="6"/>
        <v>0</v>
      </c>
      <c r="J26" s="89">
        <f t="shared" si="6"/>
        <v>0</v>
      </c>
      <c r="K26" s="89">
        <f t="shared" si="6"/>
        <v>0</v>
      </c>
      <c r="L26" s="89">
        <f t="shared" si="6"/>
        <v>0</v>
      </c>
      <c r="M26" s="89">
        <f t="shared" si="6"/>
        <v>0</v>
      </c>
      <c r="N26" s="89">
        <f t="shared" si="6"/>
        <v>0</v>
      </c>
      <c r="O26" s="89">
        <f t="shared" ref="O26:T26" si="7">C26-I26</f>
        <v>0</v>
      </c>
      <c r="P26" s="89">
        <f t="shared" si="7"/>
        <v>0</v>
      </c>
      <c r="Q26" s="89">
        <f t="shared" si="7"/>
        <v>0</v>
      </c>
      <c r="R26" s="89">
        <f t="shared" si="7"/>
        <v>0</v>
      </c>
      <c r="S26" s="89">
        <f t="shared" si="7"/>
        <v>0</v>
      </c>
      <c r="T26" s="89">
        <f t="shared" si="7"/>
        <v>0</v>
      </c>
    </row>
    <row r="27" spans="1:20" ht="20.25" customHeight="1" x14ac:dyDescent="0.25">
      <c r="A27" s="646"/>
      <c r="B27" s="648" t="s">
        <v>189</v>
      </c>
      <c r="C27" s="87"/>
      <c r="D27" s="88"/>
      <c r="E27" s="88"/>
      <c r="F27" s="88"/>
      <c r="G27" s="88"/>
      <c r="H27" s="88">
        <f>SUM(D27:G27)</f>
        <v>0</v>
      </c>
      <c r="I27" s="87"/>
      <c r="J27" s="88"/>
      <c r="K27" s="88"/>
      <c r="L27" s="88"/>
      <c r="M27" s="88"/>
      <c r="N27" s="88">
        <f>SUM(J27:M27)</f>
        <v>0</v>
      </c>
      <c r="O27" s="88"/>
      <c r="P27" s="88"/>
      <c r="Q27" s="88"/>
      <c r="R27" s="88"/>
      <c r="S27" s="88"/>
      <c r="T27" s="88"/>
    </row>
    <row r="28" spans="1:20" x14ac:dyDescent="0.25">
      <c r="A28" s="646"/>
      <c r="B28" s="648"/>
      <c r="C28" s="88"/>
      <c r="D28" s="88"/>
      <c r="E28" s="88"/>
      <c r="F28" s="88"/>
      <c r="G28" s="88"/>
      <c r="H28" s="88">
        <f t="shared" ref="H28:H36" si="8">SUM(D28:G28)</f>
        <v>0</v>
      </c>
      <c r="I28" s="88"/>
      <c r="J28" s="88"/>
      <c r="K28" s="88"/>
      <c r="L28" s="88"/>
      <c r="M28" s="88"/>
      <c r="N28" s="88">
        <f t="shared" ref="N28:N36" si="9">SUM(J28:M28)</f>
        <v>0</v>
      </c>
      <c r="O28" s="88"/>
      <c r="P28" s="88"/>
      <c r="Q28" s="88"/>
      <c r="R28" s="88"/>
      <c r="S28" s="88"/>
      <c r="T28" s="88"/>
    </row>
    <row r="29" spans="1:20" x14ac:dyDescent="0.25">
      <c r="A29" s="646"/>
      <c r="B29" s="648"/>
      <c r="C29" s="88"/>
      <c r="D29" s="88"/>
      <c r="E29" s="88"/>
      <c r="F29" s="88"/>
      <c r="G29" s="88"/>
      <c r="H29" s="88">
        <f t="shared" si="8"/>
        <v>0</v>
      </c>
      <c r="I29" s="88"/>
      <c r="J29" s="88"/>
      <c r="K29" s="88"/>
      <c r="L29" s="88"/>
      <c r="M29" s="88"/>
      <c r="N29" s="88">
        <f t="shared" si="9"/>
        <v>0</v>
      </c>
      <c r="O29" s="88"/>
      <c r="P29" s="88"/>
      <c r="Q29" s="88"/>
      <c r="R29" s="88"/>
      <c r="S29" s="88"/>
      <c r="T29" s="88"/>
    </row>
    <row r="30" spans="1:20" x14ac:dyDescent="0.25">
      <c r="A30" s="646"/>
      <c r="B30" s="648"/>
      <c r="C30" s="88"/>
      <c r="D30" s="88"/>
      <c r="E30" s="88"/>
      <c r="F30" s="88"/>
      <c r="G30" s="88"/>
      <c r="H30" s="88">
        <f t="shared" si="8"/>
        <v>0</v>
      </c>
      <c r="I30" s="88"/>
      <c r="J30" s="88"/>
      <c r="K30" s="88"/>
      <c r="L30" s="88"/>
      <c r="M30" s="88"/>
      <c r="N30" s="88">
        <f t="shared" si="9"/>
        <v>0</v>
      </c>
      <c r="O30" s="88"/>
      <c r="P30" s="88"/>
      <c r="Q30" s="88"/>
      <c r="R30" s="88"/>
      <c r="S30" s="88"/>
      <c r="T30" s="88"/>
    </row>
    <row r="31" spans="1:20" x14ac:dyDescent="0.25">
      <c r="A31" s="646"/>
      <c r="B31" s="648"/>
      <c r="C31" s="88"/>
      <c r="D31" s="88"/>
      <c r="E31" s="88"/>
      <c r="F31" s="88"/>
      <c r="G31" s="88"/>
      <c r="H31" s="88">
        <f t="shared" si="8"/>
        <v>0</v>
      </c>
      <c r="I31" s="88"/>
      <c r="J31" s="88"/>
      <c r="K31" s="88"/>
      <c r="L31" s="88"/>
      <c r="M31" s="88"/>
      <c r="N31" s="88">
        <f t="shared" si="9"/>
        <v>0</v>
      </c>
      <c r="O31" s="88"/>
      <c r="P31" s="88"/>
      <c r="Q31" s="88"/>
      <c r="R31" s="88"/>
      <c r="S31" s="88"/>
      <c r="T31" s="88"/>
    </row>
    <row r="32" spans="1:20" x14ac:dyDescent="0.25">
      <c r="A32" s="646"/>
      <c r="B32" s="648"/>
      <c r="C32" s="88"/>
      <c r="D32" s="88"/>
      <c r="E32" s="88"/>
      <c r="F32" s="88"/>
      <c r="G32" s="88"/>
      <c r="H32" s="88">
        <f t="shared" si="8"/>
        <v>0</v>
      </c>
      <c r="I32" s="88"/>
      <c r="J32" s="88"/>
      <c r="K32" s="88"/>
      <c r="L32" s="88"/>
      <c r="M32" s="88"/>
      <c r="N32" s="88">
        <f t="shared" si="9"/>
        <v>0</v>
      </c>
      <c r="O32" s="88"/>
      <c r="P32" s="88"/>
      <c r="Q32" s="88"/>
      <c r="R32" s="88"/>
      <c r="S32" s="88"/>
      <c r="T32" s="88"/>
    </row>
    <row r="33" spans="1:20" x14ac:dyDescent="0.25">
      <c r="A33" s="646"/>
      <c r="B33" s="648"/>
      <c r="C33" s="88"/>
      <c r="D33" s="88"/>
      <c r="E33" s="88"/>
      <c r="F33" s="88"/>
      <c r="G33" s="88"/>
      <c r="H33" s="88">
        <f t="shared" si="8"/>
        <v>0</v>
      </c>
      <c r="I33" s="88"/>
      <c r="J33" s="88"/>
      <c r="K33" s="88"/>
      <c r="L33" s="88"/>
      <c r="M33" s="88"/>
      <c r="N33" s="88">
        <f t="shared" si="9"/>
        <v>0</v>
      </c>
      <c r="O33" s="88"/>
      <c r="P33" s="88"/>
      <c r="Q33" s="88"/>
      <c r="R33" s="88"/>
      <c r="S33" s="88"/>
      <c r="T33" s="88"/>
    </row>
    <row r="34" spans="1:20" x14ac:dyDescent="0.25">
      <c r="A34" s="646"/>
      <c r="B34" s="648"/>
      <c r="C34" s="88"/>
      <c r="D34" s="88"/>
      <c r="E34" s="88"/>
      <c r="F34" s="88"/>
      <c r="G34" s="88"/>
      <c r="H34" s="88">
        <f t="shared" si="8"/>
        <v>0</v>
      </c>
      <c r="I34" s="88"/>
      <c r="J34" s="88"/>
      <c r="K34" s="88"/>
      <c r="L34" s="88"/>
      <c r="M34" s="88"/>
      <c r="N34" s="88">
        <f t="shared" si="9"/>
        <v>0</v>
      </c>
      <c r="O34" s="88"/>
      <c r="P34" s="88"/>
      <c r="Q34" s="88"/>
      <c r="R34" s="88"/>
      <c r="S34" s="88"/>
      <c r="T34" s="88"/>
    </row>
    <row r="35" spans="1:20" x14ac:dyDescent="0.25">
      <c r="A35" s="646"/>
      <c r="B35" s="648"/>
      <c r="C35" s="88"/>
      <c r="D35" s="88"/>
      <c r="E35" s="88"/>
      <c r="F35" s="88"/>
      <c r="G35" s="88"/>
      <c r="H35" s="88">
        <f t="shared" si="8"/>
        <v>0</v>
      </c>
      <c r="I35" s="88"/>
      <c r="J35" s="88"/>
      <c r="K35" s="88"/>
      <c r="L35" s="88"/>
      <c r="M35" s="88"/>
      <c r="N35" s="88">
        <f t="shared" si="9"/>
        <v>0</v>
      </c>
      <c r="O35" s="88"/>
      <c r="P35" s="88"/>
      <c r="Q35" s="88"/>
      <c r="R35" s="88"/>
      <c r="S35" s="88"/>
      <c r="T35" s="88"/>
    </row>
    <row r="36" spans="1:20" x14ac:dyDescent="0.25">
      <c r="A36" s="646"/>
      <c r="B36" s="648"/>
      <c r="C36" s="88"/>
      <c r="D36" s="88"/>
      <c r="E36" s="88"/>
      <c r="F36" s="88"/>
      <c r="G36" s="88"/>
      <c r="H36" s="88">
        <f t="shared" si="8"/>
        <v>0</v>
      </c>
      <c r="I36" s="88"/>
      <c r="J36" s="88"/>
      <c r="K36" s="88"/>
      <c r="L36" s="88"/>
      <c r="M36" s="88"/>
      <c r="N36" s="88">
        <f t="shared" si="9"/>
        <v>0</v>
      </c>
      <c r="O36" s="88"/>
      <c r="P36" s="88"/>
      <c r="Q36" s="88"/>
      <c r="R36" s="88"/>
      <c r="S36" s="88"/>
      <c r="T36" s="88"/>
    </row>
    <row r="37" spans="1:20" x14ac:dyDescent="0.25">
      <c r="A37" s="646"/>
      <c r="B37" s="648"/>
      <c r="C37" s="89">
        <f t="shared" ref="C37:N37" si="10">SUM(C27:C36)</f>
        <v>0</v>
      </c>
      <c r="D37" s="89">
        <f t="shared" si="10"/>
        <v>0</v>
      </c>
      <c r="E37" s="89">
        <f t="shared" si="10"/>
        <v>0</v>
      </c>
      <c r="F37" s="89">
        <f t="shared" si="10"/>
        <v>0</v>
      </c>
      <c r="G37" s="89">
        <f t="shared" si="10"/>
        <v>0</v>
      </c>
      <c r="H37" s="89">
        <f t="shared" si="10"/>
        <v>0</v>
      </c>
      <c r="I37" s="89">
        <f t="shared" si="10"/>
        <v>0</v>
      </c>
      <c r="J37" s="89">
        <f t="shared" si="10"/>
        <v>0</v>
      </c>
      <c r="K37" s="89">
        <f t="shared" si="10"/>
        <v>0</v>
      </c>
      <c r="L37" s="89">
        <f t="shared" si="10"/>
        <v>0</v>
      </c>
      <c r="M37" s="89">
        <f t="shared" si="10"/>
        <v>0</v>
      </c>
      <c r="N37" s="89">
        <f t="shared" si="10"/>
        <v>0</v>
      </c>
      <c r="O37" s="89">
        <f t="shared" ref="O37:T37" si="11">C37-I37</f>
        <v>0</v>
      </c>
      <c r="P37" s="89">
        <f t="shared" si="11"/>
        <v>0</v>
      </c>
      <c r="Q37" s="89">
        <f t="shared" si="11"/>
        <v>0</v>
      </c>
      <c r="R37" s="89">
        <f t="shared" si="11"/>
        <v>0</v>
      </c>
      <c r="S37" s="89">
        <f t="shared" si="11"/>
        <v>0</v>
      </c>
      <c r="T37" s="89">
        <f t="shared" si="11"/>
        <v>0</v>
      </c>
    </row>
    <row r="38" spans="1:20" x14ac:dyDescent="0.25">
      <c r="A38" s="646"/>
      <c r="B38" s="93" t="s">
        <v>190</v>
      </c>
      <c r="C38" s="90">
        <f>SUM(C37,C26,C15)</f>
        <v>0</v>
      </c>
      <c r="D38" s="90">
        <f t="shared" ref="D38:T38" si="12">SUM(D37,D26,D15)</f>
        <v>0</v>
      </c>
      <c r="E38" s="90">
        <f t="shared" si="12"/>
        <v>0</v>
      </c>
      <c r="F38" s="90">
        <f t="shared" si="12"/>
        <v>0</v>
      </c>
      <c r="G38" s="90">
        <f t="shared" si="12"/>
        <v>0</v>
      </c>
      <c r="H38" s="90">
        <f t="shared" si="12"/>
        <v>0</v>
      </c>
      <c r="I38" s="90">
        <f t="shared" si="12"/>
        <v>0</v>
      </c>
      <c r="J38" s="90">
        <f t="shared" si="12"/>
        <v>0</v>
      </c>
      <c r="K38" s="90">
        <f t="shared" si="12"/>
        <v>0</v>
      </c>
      <c r="L38" s="90">
        <f t="shared" si="12"/>
        <v>0</v>
      </c>
      <c r="M38" s="90">
        <f t="shared" si="12"/>
        <v>0</v>
      </c>
      <c r="N38" s="90">
        <f t="shared" si="12"/>
        <v>0</v>
      </c>
      <c r="O38" s="90">
        <f t="shared" si="12"/>
        <v>0</v>
      </c>
      <c r="P38" s="90">
        <f t="shared" si="12"/>
        <v>0</v>
      </c>
      <c r="Q38" s="90">
        <f t="shared" si="12"/>
        <v>0</v>
      </c>
      <c r="R38" s="90">
        <f t="shared" si="12"/>
        <v>0</v>
      </c>
      <c r="S38" s="90">
        <f t="shared" si="12"/>
        <v>0</v>
      </c>
      <c r="T38" s="90">
        <f t="shared" si="12"/>
        <v>0</v>
      </c>
    </row>
    <row r="39" spans="1:20" x14ac:dyDescent="0.25">
      <c r="A39" s="646"/>
      <c r="B39" s="647" t="s">
        <v>184</v>
      </c>
      <c r="C39" s="87"/>
      <c r="D39" s="142"/>
      <c r="E39" s="142"/>
      <c r="F39" s="142"/>
      <c r="G39" s="142"/>
      <c r="H39" s="142">
        <f>SUM(D39:G39)</f>
        <v>0</v>
      </c>
      <c r="I39" s="87"/>
      <c r="J39" s="142"/>
      <c r="K39" s="142"/>
      <c r="L39" s="142"/>
      <c r="M39" s="142"/>
      <c r="N39" s="142">
        <f>SUM(J39:M39)</f>
        <v>0</v>
      </c>
      <c r="O39" s="142"/>
      <c r="P39" s="142"/>
      <c r="Q39" s="142"/>
      <c r="R39" s="142"/>
      <c r="S39" s="142"/>
      <c r="T39" s="142"/>
    </row>
    <row r="40" spans="1:20" x14ac:dyDescent="0.25">
      <c r="A40" s="646"/>
      <c r="B40" s="648"/>
      <c r="C40" s="88"/>
      <c r="D40" s="88"/>
      <c r="E40" s="88"/>
      <c r="F40" s="88"/>
      <c r="G40" s="88"/>
      <c r="H40" s="88">
        <f t="shared" ref="H40:H48" si="13">SUM(D40:G40)</f>
        <v>0</v>
      </c>
      <c r="I40" s="88"/>
      <c r="J40" s="88"/>
      <c r="K40" s="88"/>
      <c r="L40" s="88"/>
      <c r="M40" s="88"/>
      <c r="N40" s="88">
        <f t="shared" ref="N40:N48" si="14">SUM(J40:M40)</f>
        <v>0</v>
      </c>
      <c r="O40" s="88"/>
      <c r="P40" s="88"/>
      <c r="Q40" s="88"/>
      <c r="R40" s="88"/>
      <c r="S40" s="88"/>
      <c r="T40" s="88"/>
    </row>
    <row r="41" spans="1:20" x14ac:dyDescent="0.25">
      <c r="A41" s="646"/>
      <c r="B41" s="648"/>
      <c r="C41" s="88"/>
      <c r="D41" s="88"/>
      <c r="E41" s="88"/>
      <c r="F41" s="88"/>
      <c r="G41" s="88"/>
      <c r="H41" s="88">
        <f t="shared" si="13"/>
        <v>0</v>
      </c>
      <c r="I41" s="88"/>
      <c r="J41" s="88"/>
      <c r="K41" s="88"/>
      <c r="L41" s="88"/>
      <c r="M41" s="88"/>
      <c r="N41" s="88">
        <f t="shared" si="14"/>
        <v>0</v>
      </c>
      <c r="O41" s="88"/>
      <c r="P41" s="88"/>
      <c r="Q41" s="88"/>
      <c r="R41" s="88"/>
      <c r="S41" s="88"/>
      <c r="T41" s="88"/>
    </row>
    <row r="42" spans="1:20" x14ac:dyDescent="0.25">
      <c r="A42" s="646"/>
      <c r="B42" s="648"/>
      <c r="C42" s="88"/>
      <c r="D42" s="88"/>
      <c r="E42" s="88"/>
      <c r="F42" s="88"/>
      <c r="G42" s="88"/>
      <c r="H42" s="88">
        <f t="shared" si="13"/>
        <v>0</v>
      </c>
      <c r="I42" s="88"/>
      <c r="J42" s="88"/>
      <c r="K42" s="88"/>
      <c r="L42" s="88"/>
      <c r="M42" s="88"/>
      <c r="N42" s="88">
        <f t="shared" si="14"/>
        <v>0</v>
      </c>
      <c r="O42" s="88"/>
      <c r="P42" s="88"/>
      <c r="Q42" s="88"/>
      <c r="R42" s="88"/>
      <c r="S42" s="88"/>
      <c r="T42" s="88"/>
    </row>
    <row r="43" spans="1:20" x14ac:dyDescent="0.25">
      <c r="A43" s="646"/>
      <c r="B43" s="648"/>
      <c r="C43" s="88"/>
      <c r="D43" s="88"/>
      <c r="E43" s="88"/>
      <c r="F43" s="88"/>
      <c r="G43" s="88"/>
      <c r="H43" s="88">
        <f t="shared" si="13"/>
        <v>0</v>
      </c>
      <c r="I43" s="88"/>
      <c r="J43" s="88"/>
      <c r="K43" s="88"/>
      <c r="L43" s="88"/>
      <c r="M43" s="88"/>
      <c r="N43" s="88">
        <f t="shared" si="14"/>
        <v>0</v>
      </c>
      <c r="O43" s="88"/>
      <c r="P43" s="88"/>
      <c r="Q43" s="88"/>
      <c r="R43" s="88"/>
      <c r="S43" s="88"/>
      <c r="T43" s="88"/>
    </row>
    <row r="44" spans="1:20" x14ac:dyDescent="0.25">
      <c r="A44" s="646"/>
      <c r="B44" s="648"/>
      <c r="C44" s="88"/>
      <c r="D44" s="88"/>
      <c r="E44" s="88"/>
      <c r="F44" s="88"/>
      <c r="G44" s="88"/>
      <c r="H44" s="88">
        <f t="shared" si="13"/>
        <v>0</v>
      </c>
      <c r="I44" s="88"/>
      <c r="J44" s="88"/>
      <c r="K44" s="88"/>
      <c r="L44" s="88"/>
      <c r="M44" s="88"/>
      <c r="N44" s="88">
        <f t="shared" si="14"/>
        <v>0</v>
      </c>
      <c r="O44" s="88"/>
      <c r="P44" s="88"/>
      <c r="Q44" s="88"/>
      <c r="R44" s="88"/>
      <c r="S44" s="88"/>
      <c r="T44" s="88"/>
    </row>
    <row r="45" spans="1:20" x14ac:dyDescent="0.25">
      <c r="A45" s="646"/>
      <c r="B45" s="648"/>
      <c r="C45" s="88"/>
      <c r="D45" s="88"/>
      <c r="E45" s="88"/>
      <c r="F45" s="88"/>
      <c r="G45" s="88"/>
      <c r="H45" s="88">
        <f t="shared" si="13"/>
        <v>0</v>
      </c>
      <c r="I45" s="88"/>
      <c r="J45" s="88"/>
      <c r="K45" s="88"/>
      <c r="L45" s="88"/>
      <c r="M45" s="88"/>
      <c r="N45" s="88">
        <f t="shared" si="14"/>
        <v>0</v>
      </c>
      <c r="O45" s="88"/>
      <c r="P45" s="88"/>
      <c r="Q45" s="88"/>
      <c r="R45" s="88"/>
      <c r="S45" s="88"/>
      <c r="T45" s="88"/>
    </row>
    <row r="46" spans="1:20" x14ac:dyDescent="0.25">
      <c r="A46" s="646"/>
      <c r="B46" s="648"/>
      <c r="C46" s="88"/>
      <c r="D46" s="88"/>
      <c r="E46" s="88"/>
      <c r="F46" s="88"/>
      <c r="G46" s="88"/>
      <c r="H46" s="88">
        <f t="shared" si="13"/>
        <v>0</v>
      </c>
      <c r="I46" s="88"/>
      <c r="J46" s="88"/>
      <c r="K46" s="88"/>
      <c r="L46" s="88"/>
      <c r="M46" s="88"/>
      <c r="N46" s="88">
        <f t="shared" si="14"/>
        <v>0</v>
      </c>
      <c r="O46" s="88"/>
      <c r="P46" s="88"/>
      <c r="Q46" s="88"/>
      <c r="R46" s="88"/>
      <c r="S46" s="88"/>
      <c r="T46" s="88"/>
    </row>
    <row r="47" spans="1:20" x14ac:dyDescent="0.25">
      <c r="A47" s="646"/>
      <c r="B47" s="648"/>
      <c r="C47" s="88"/>
      <c r="D47" s="88"/>
      <c r="E47" s="88"/>
      <c r="F47" s="88"/>
      <c r="G47" s="88"/>
      <c r="H47" s="88">
        <f t="shared" si="13"/>
        <v>0</v>
      </c>
      <c r="I47" s="88"/>
      <c r="J47" s="88"/>
      <c r="K47" s="88"/>
      <c r="L47" s="88"/>
      <c r="M47" s="88"/>
      <c r="N47" s="88">
        <f t="shared" si="14"/>
        <v>0</v>
      </c>
      <c r="O47" s="88"/>
      <c r="P47" s="88"/>
      <c r="Q47" s="88"/>
      <c r="R47" s="88"/>
      <c r="S47" s="88"/>
      <c r="T47" s="88"/>
    </row>
    <row r="48" spans="1:20" x14ac:dyDescent="0.25">
      <c r="A48" s="646"/>
      <c r="B48" s="648"/>
      <c r="C48" s="88"/>
      <c r="D48" s="88"/>
      <c r="E48" s="88"/>
      <c r="F48" s="88"/>
      <c r="G48" s="88"/>
      <c r="H48" s="88">
        <f t="shared" si="13"/>
        <v>0</v>
      </c>
      <c r="I48" s="88"/>
      <c r="J48" s="88"/>
      <c r="K48" s="88"/>
      <c r="L48" s="88"/>
      <c r="M48" s="88"/>
      <c r="N48" s="88">
        <f t="shared" si="14"/>
        <v>0</v>
      </c>
      <c r="O48" s="88"/>
      <c r="P48" s="88"/>
      <c r="Q48" s="88"/>
      <c r="R48" s="88"/>
      <c r="S48" s="88"/>
      <c r="T48" s="88"/>
    </row>
    <row r="49" spans="1:20" x14ac:dyDescent="0.25">
      <c r="A49" s="646"/>
      <c r="B49" s="648"/>
      <c r="C49" s="89">
        <f>SUM(C39:C48)</f>
        <v>0</v>
      </c>
      <c r="D49" s="89">
        <f>SUM(D39:D48)</f>
        <v>0</v>
      </c>
      <c r="E49" s="89">
        <f t="shared" ref="E49:T49" si="15">SUM(E39:E48)</f>
        <v>0</v>
      </c>
      <c r="F49" s="89">
        <f t="shared" si="15"/>
        <v>0</v>
      </c>
      <c r="G49" s="89">
        <f t="shared" si="15"/>
        <v>0</v>
      </c>
      <c r="H49" s="89">
        <f t="shared" si="15"/>
        <v>0</v>
      </c>
      <c r="I49" s="89">
        <f t="shared" ref="I49:N49" si="16">SUM(I39:I48)</f>
        <v>0</v>
      </c>
      <c r="J49" s="89">
        <f t="shared" si="16"/>
        <v>0</v>
      </c>
      <c r="K49" s="89">
        <f t="shared" si="16"/>
        <v>0</v>
      </c>
      <c r="L49" s="89">
        <f t="shared" si="16"/>
        <v>0</v>
      </c>
      <c r="M49" s="89">
        <f t="shared" si="16"/>
        <v>0</v>
      </c>
      <c r="N49" s="89">
        <f t="shared" si="16"/>
        <v>0</v>
      </c>
      <c r="O49" s="89">
        <f t="shared" si="15"/>
        <v>0</v>
      </c>
      <c r="P49" s="89">
        <f t="shared" si="15"/>
        <v>0</v>
      </c>
      <c r="Q49" s="89">
        <f t="shared" si="15"/>
        <v>0</v>
      </c>
      <c r="R49" s="89">
        <f t="shared" si="15"/>
        <v>0</v>
      </c>
      <c r="S49" s="89">
        <f t="shared" si="15"/>
        <v>0</v>
      </c>
      <c r="T49" s="89">
        <f t="shared" si="15"/>
        <v>0</v>
      </c>
    </row>
    <row r="50" spans="1:20" ht="20.25" customHeight="1" x14ac:dyDescent="0.25">
      <c r="A50" s="646"/>
      <c r="B50" s="648" t="s">
        <v>185</v>
      </c>
      <c r="C50" s="87"/>
      <c r="D50" s="88"/>
      <c r="E50" s="88"/>
      <c r="F50" s="88"/>
      <c r="G50" s="88"/>
      <c r="H50" s="88">
        <f>SUM(D50:G50)</f>
        <v>0</v>
      </c>
      <c r="I50" s="87"/>
      <c r="J50" s="88"/>
      <c r="K50" s="88"/>
      <c r="L50" s="88"/>
      <c r="M50" s="88"/>
      <c r="N50" s="88">
        <f>SUM(J50:M50)</f>
        <v>0</v>
      </c>
      <c r="O50" s="88"/>
      <c r="P50" s="88"/>
      <c r="Q50" s="88"/>
      <c r="R50" s="88"/>
      <c r="S50" s="88"/>
      <c r="T50" s="88"/>
    </row>
    <row r="51" spans="1:20" x14ac:dyDescent="0.25">
      <c r="A51" s="646"/>
      <c r="B51" s="648"/>
      <c r="C51" s="88"/>
      <c r="D51" s="88"/>
      <c r="E51" s="88"/>
      <c r="F51" s="88"/>
      <c r="G51" s="88"/>
      <c r="H51" s="88">
        <f t="shared" ref="H51:H59" si="17">SUM(D51:G51)</f>
        <v>0</v>
      </c>
      <c r="I51" s="88"/>
      <c r="J51" s="88"/>
      <c r="K51" s="88"/>
      <c r="L51" s="88"/>
      <c r="M51" s="88"/>
      <c r="N51" s="88">
        <f t="shared" ref="N51:N59" si="18">SUM(J51:M51)</f>
        <v>0</v>
      </c>
      <c r="O51" s="88"/>
      <c r="P51" s="88"/>
      <c r="Q51" s="88"/>
      <c r="R51" s="88"/>
      <c r="S51" s="88"/>
      <c r="T51" s="88"/>
    </row>
    <row r="52" spans="1:20" x14ac:dyDescent="0.25">
      <c r="A52" s="646"/>
      <c r="B52" s="648"/>
      <c r="C52" s="88"/>
      <c r="D52" s="88"/>
      <c r="E52" s="88"/>
      <c r="F52" s="88"/>
      <c r="G52" s="88"/>
      <c r="H52" s="88">
        <f t="shared" si="17"/>
        <v>0</v>
      </c>
      <c r="I52" s="88"/>
      <c r="J52" s="88"/>
      <c r="K52" s="88"/>
      <c r="L52" s="88"/>
      <c r="M52" s="88"/>
      <c r="N52" s="88">
        <f t="shared" si="18"/>
        <v>0</v>
      </c>
      <c r="O52" s="88"/>
      <c r="P52" s="88"/>
      <c r="Q52" s="88"/>
      <c r="R52" s="88"/>
      <c r="S52" s="88"/>
      <c r="T52" s="88"/>
    </row>
    <row r="53" spans="1:20" x14ac:dyDescent="0.25">
      <c r="A53" s="646"/>
      <c r="B53" s="648"/>
      <c r="C53" s="88"/>
      <c r="D53" s="88"/>
      <c r="E53" s="88"/>
      <c r="F53" s="88"/>
      <c r="G53" s="88"/>
      <c r="H53" s="88">
        <f t="shared" si="17"/>
        <v>0</v>
      </c>
      <c r="I53" s="88"/>
      <c r="J53" s="88"/>
      <c r="K53" s="88"/>
      <c r="L53" s="88"/>
      <c r="M53" s="88"/>
      <c r="N53" s="88">
        <f t="shared" si="18"/>
        <v>0</v>
      </c>
      <c r="O53" s="88"/>
      <c r="P53" s="88"/>
      <c r="Q53" s="88"/>
      <c r="R53" s="88"/>
      <c r="S53" s="88"/>
      <c r="T53" s="88"/>
    </row>
    <row r="54" spans="1:20" x14ac:dyDescent="0.25">
      <c r="A54" s="646"/>
      <c r="B54" s="648"/>
      <c r="C54" s="88"/>
      <c r="D54" s="88"/>
      <c r="E54" s="88"/>
      <c r="F54" s="88"/>
      <c r="G54" s="88"/>
      <c r="H54" s="88">
        <f t="shared" si="17"/>
        <v>0</v>
      </c>
      <c r="I54" s="88"/>
      <c r="J54" s="88"/>
      <c r="K54" s="88"/>
      <c r="L54" s="88"/>
      <c r="M54" s="88"/>
      <c r="N54" s="88">
        <f t="shared" si="18"/>
        <v>0</v>
      </c>
      <c r="O54" s="88"/>
      <c r="P54" s="88"/>
      <c r="Q54" s="88"/>
      <c r="R54" s="88"/>
      <c r="S54" s="88"/>
      <c r="T54" s="88"/>
    </row>
    <row r="55" spans="1:20" x14ac:dyDescent="0.25">
      <c r="A55" s="646"/>
      <c r="B55" s="648"/>
      <c r="C55" s="88"/>
      <c r="D55" s="88"/>
      <c r="E55" s="88"/>
      <c r="F55" s="88"/>
      <c r="G55" s="88"/>
      <c r="H55" s="88">
        <f t="shared" si="17"/>
        <v>0</v>
      </c>
      <c r="I55" s="88"/>
      <c r="J55" s="88"/>
      <c r="K55" s="88"/>
      <c r="L55" s="88"/>
      <c r="M55" s="88"/>
      <c r="N55" s="88">
        <f t="shared" si="18"/>
        <v>0</v>
      </c>
      <c r="O55" s="88"/>
      <c r="P55" s="88"/>
      <c r="Q55" s="88"/>
      <c r="R55" s="88"/>
      <c r="S55" s="88"/>
      <c r="T55" s="88"/>
    </row>
    <row r="56" spans="1:20" x14ac:dyDescent="0.25">
      <c r="A56" s="646"/>
      <c r="B56" s="648"/>
      <c r="C56" s="88"/>
      <c r="D56" s="88"/>
      <c r="E56" s="88"/>
      <c r="F56" s="88"/>
      <c r="G56" s="88"/>
      <c r="H56" s="88">
        <f t="shared" si="17"/>
        <v>0</v>
      </c>
      <c r="I56" s="88"/>
      <c r="J56" s="88"/>
      <c r="K56" s="88"/>
      <c r="L56" s="88"/>
      <c r="M56" s="88"/>
      <c r="N56" s="88">
        <f t="shared" si="18"/>
        <v>0</v>
      </c>
      <c r="O56" s="88"/>
      <c r="P56" s="88"/>
      <c r="Q56" s="88"/>
      <c r="R56" s="88"/>
      <c r="S56" s="88"/>
      <c r="T56" s="88"/>
    </row>
    <row r="57" spans="1:20" x14ac:dyDescent="0.25">
      <c r="A57" s="646"/>
      <c r="B57" s="648"/>
      <c r="C57" s="88"/>
      <c r="D57" s="88"/>
      <c r="E57" s="88"/>
      <c r="F57" s="88"/>
      <c r="G57" s="88"/>
      <c r="H57" s="88">
        <f t="shared" si="17"/>
        <v>0</v>
      </c>
      <c r="I57" s="88"/>
      <c r="J57" s="88"/>
      <c r="K57" s="88"/>
      <c r="L57" s="88"/>
      <c r="M57" s="88"/>
      <c r="N57" s="88">
        <f t="shared" si="18"/>
        <v>0</v>
      </c>
      <c r="O57" s="88"/>
      <c r="P57" s="88"/>
      <c r="Q57" s="88"/>
      <c r="R57" s="88"/>
      <c r="S57" s="88"/>
      <c r="T57" s="88"/>
    </row>
    <row r="58" spans="1:20" x14ac:dyDescent="0.25">
      <c r="A58" s="646"/>
      <c r="B58" s="648"/>
      <c r="C58" s="88"/>
      <c r="D58" s="88"/>
      <c r="E58" s="88"/>
      <c r="F58" s="88"/>
      <c r="G58" s="88"/>
      <c r="H58" s="88">
        <f t="shared" si="17"/>
        <v>0</v>
      </c>
      <c r="I58" s="88"/>
      <c r="J58" s="88"/>
      <c r="K58" s="88"/>
      <c r="L58" s="88"/>
      <c r="M58" s="88"/>
      <c r="N58" s="88">
        <f t="shared" si="18"/>
        <v>0</v>
      </c>
      <c r="O58" s="88"/>
      <c r="P58" s="88"/>
      <c r="Q58" s="88"/>
      <c r="R58" s="88"/>
      <c r="S58" s="88"/>
      <c r="T58" s="88"/>
    </row>
    <row r="59" spans="1:20" x14ac:dyDescent="0.25">
      <c r="A59" s="646"/>
      <c r="B59" s="648"/>
      <c r="C59" s="88"/>
      <c r="D59" s="88"/>
      <c r="E59" s="88"/>
      <c r="F59" s="88"/>
      <c r="G59" s="88"/>
      <c r="H59" s="88">
        <f t="shared" si="17"/>
        <v>0</v>
      </c>
      <c r="I59" s="88"/>
      <c r="J59" s="88"/>
      <c r="K59" s="88"/>
      <c r="L59" s="88"/>
      <c r="M59" s="88"/>
      <c r="N59" s="88">
        <f t="shared" si="18"/>
        <v>0</v>
      </c>
      <c r="O59" s="88"/>
      <c r="P59" s="88"/>
      <c r="Q59" s="88"/>
      <c r="R59" s="88"/>
      <c r="S59" s="88"/>
      <c r="T59" s="88"/>
    </row>
    <row r="60" spans="1:20" x14ac:dyDescent="0.25">
      <c r="A60" s="646"/>
      <c r="B60" s="648"/>
      <c r="C60" s="89">
        <f t="shared" ref="C60:N60" si="19">SUM(C50:C59)</f>
        <v>0</v>
      </c>
      <c r="D60" s="89">
        <f t="shared" si="19"/>
        <v>0</v>
      </c>
      <c r="E60" s="89">
        <f t="shared" si="19"/>
        <v>0</v>
      </c>
      <c r="F60" s="89">
        <f t="shared" si="19"/>
        <v>0</v>
      </c>
      <c r="G60" s="89">
        <f t="shared" si="19"/>
        <v>0</v>
      </c>
      <c r="H60" s="89">
        <f t="shared" si="19"/>
        <v>0</v>
      </c>
      <c r="I60" s="89">
        <f t="shared" si="19"/>
        <v>0</v>
      </c>
      <c r="J60" s="89">
        <f t="shared" si="19"/>
        <v>0</v>
      </c>
      <c r="K60" s="89">
        <f t="shared" si="19"/>
        <v>0</v>
      </c>
      <c r="L60" s="89">
        <f t="shared" si="19"/>
        <v>0</v>
      </c>
      <c r="M60" s="89">
        <f t="shared" si="19"/>
        <v>0</v>
      </c>
      <c r="N60" s="89">
        <f t="shared" si="19"/>
        <v>0</v>
      </c>
      <c r="O60" s="89">
        <f t="shared" ref="O60:T60" si="20">C60-I60</f>
        <v>0</v>
      </c>
      <c r="P60" s="89">
        <f t="shared" si="20"/>
        <v>0</v>
      </c>
      <c r="Q60" s="89">
        <f t="shared" si="20"/>
        <v>0</v>
      </c>
      <c r="R60" s="89">
        <f t="shared" si="20"/>
        <v>0</v>
      </c>
      <c r="S60" s="89">
        <f t="shared" si="20"/>
        <v>0</v>
      </c>
      <c r="T60" s="89">
        <f t="shared" si="20"/>
        <v>0</v>
      </c>
    </row>
    <row r="61" spans="1:20" x14ac:dyDescent="0.25">
      <c r="A61" s="646"/>
      <c r="B61" s="93" t="s">
        <v>191</v>
      </c>
      <c r="C61" s="90">
        <f>SUM(C60,C49)</f>
        <v>0</v>
      </c>
      <c r="D61" s="90">
        <f t="shared" ref="D61:T61" si="21">SUM(D60,D49)</f>
        <v>0</v>
      </c>
      <c r="E61" s="90">
        <f t="shared" si="21"/>
        <v>0</v>
      </c>
      <c r="F61" s="90">
        <f t="shared" si="21"/>
        <v>0</v>
      </c>
      <c r="G61" s="90">
        <f t="shared" si="21"/>
        <v>0</v>
      </c>
      <c r="H61" s="90">
        <f t="shared" si="21"/>
        <v>0</v>
      </c>
      <c r="I61" s="90">
        <f t="shared" si="21"/>
        <v>0</v>
      </c>
      <c r="J61" s="90">
        <f t="shared" si="21"/>
        <v>0</v>
      </c>
      <c r="K61" s="90">
        <f t="shared" si="21"/>
        <v>0</v>
      </c>
      <c r="L61" s="90">
        <f t="shared" si="21"/>
        <v>0</v>
      </c>
      <c r="M61" s="90">
        <f t="shared" si="21"/>
        <v>0</v>
      </c>
      <c r="N61" s="90">
        <f t="shared" si="21"/>
        <v>0</v>
      </c>
      <c r="O61" s="90">
        <f t="shared" si="21"/>
        <v>0</v>
      </c>
      <c r="P61" s="90">
        <f t="shared" si="21"/>
        <v>0</v>
      </c>
      <c r="Q61" s="90">
        <f t="shared" si="21"/>
        <v>0</v>
      </c>
      <c r="R61" s="90">
        <f t="shared" si="21"/>
        <v>0</v>
      </c>
      <c r="S61" s="90">
        <f t="shared" si="21"/>
        <v>0</v>
      </c>
      <c r="T61" s="90">
        <f t="shared" si="21"/>
        <v>0</v>
      </c>
    </row>
    <row r="62" spans="1:20" x14ac:dyDescent="0.25">
      <c r="A62" s="646"/>
      <c r="B62" s="648" t="s">
        <v>186</v>
      </c>
      <c r="C62" s="87"/>
      <c r="D62" s="88"/>
      <c r="E62" s="88"/>
      <c r="F62" s="88"/>
      <c r="G62" s="88"/>
      <c r="H62" s="88">
        <f>SUM(D62:G62)</f>
        <v>0</v>
      </c>
      <c r="I62" s="87"/>
      <c r="J62" s="88"/>
      <c r="K62" s="88"/>
      <c r="L62" s="88"/>
      <c r="M62" s="88"/>
      <c r="N62" s="88">
        <f>SUM(J62:M62)</f>
        <v>0</v>
      </c>
      <c r="O62" s="88"/>
      <c r="P62" s="88"/>
      <c r="Q62" s="88"/>
      <c r="R62" s="88"/>
      <c r="S62" s="88"/>
      <c r="T62" s="88"/>
    </row>
    <row r="63" spans="1:20" x14ac:dyDescent="0.25">
      <c r="A63" s="646"/>
      <c r="B63" s="648"/>
      <c r="C63" s="88"/>
      <c r="D63" s="88"/>
      <c r="E63" s="88"/>
      <c r="F63" s="88"/>
      <c r="G63" s="88"/>
      <c r="H63" s="88">
        <f t="shared" ref="H63:H71" si="22">SUM(D63:G63)</f>
        <v>0</v>
      </c>
      <c r="I63" s="88"/>
      <c r="J63" s="88"/>
      <c r="K63" s="88"/>
      <c r="L63" s="88"/>
      <c r="M63" s="88"/>
      <c r="N63" s="88">
        <f t="shared" ref="N63:N71" si="23">SUM(J63:M63)</f>
        <v>0</v>
      </c>
      <c r="O63" s="88"/>
      <c r="P63" s="88"/>
      <c r="Q63" s="88"/>
      <c r="R63" s="88"/>
      <c r="S63" s="88"/>
      <c r="T63" s="88"/>
    </row>
    <row r="64" spans="1:20" x14ac:dyDescent="0.25">
      <c r="A64" s="646"/>
      <c r="B64" s="648"/>
      <c r="C64" s="88"/>
      <c r="D64" s="88"/>
      <c r="E64" s="88"/>
      <c r="F64" s="88"/>
      <c r="G64" s="88"/>
      <c r="H64" s="88">
        <f t="shared" si="22"/>
        <v>0</v>
      </c>
      <c r="I64" s="88"/>
      <c r="J64" s="88"/>
      <c r="K64" s="88"/>
      <c r="L64" s="88"/>
      <c r="M64" s="88"/>
      <c r="N64" s="88">
        <f t="shared" si="23"/>
        <v>0</v>
      </c>
      <c r="O64" s="88"/>
      <c r="P64" s="88"/>
      <c r="Q64" s="88"/>
      <c r="R64" s="88"/>
      <c r="S64" s="88"/>
      <c r="T64" s="88"/>
    </row>
    <row r="65" spans="1:20" x14ac:dyDescent="0.25">
      <c r="A65" s="646"/>
      <c r="B65" s="648"/>
      <c r="C65" s="88"/>
      <c r="D65" s="88"/>
      <c r="E65" s="88"/>
      <c r="F65" s="88"/>
      <c r="G65" s="88"/>
      <c r="H65" s="88">
        <f t="shared" si="22"/>
        <v>0</v>
      </c>
      <c r="I65" s="88"/>
      <c r="J65" s="88"/>
      <c r="K65" s="88"/>
      <c r="L65" s="88"/>
      <c r="M65" s="88"/>
      <c r="N65" s="88">
        <f t="shared" si="23"/>
        <v>0</v>
      </c>
      <c r="O65" s="88"/>
      <c r="P65" s="88"/>
      <c r="Q65" s="88"/>
      <c r="R65" s="88"/>
      <c r="S65" s="88"/>
      <c r="T65" s="88"/>
    </row>
    <row r="66" spans="1:20" x14ac:dyDescent="0.25">
      <c r="A66" s="646"/>
      <c r="B66" s="648"/>
      <c r="C66" s="88"/>
      <c r="D66" s="88"/>
      <c r="E66" s="88"/>
      <c r="F66" s="88"/>
      <c r="G66" s="88"/>
      <c r="H66" s="88">
        <f t="shared" si="22"/>
        <v>0</v>
      </c>
      <c r="I66" s="88"/>
      <c r="J66" s="88"/>
      <c r="K66" s="88"/>
      <c r="L66" s="88"/>
      <c r="M66" s="88"/>
      <c r="N66" s="88">
        <f t="shared" si="23"/>
        <v>0</v>
      </c>
      <c r="O66" s="88"/>
      <c r="P66" s="88"/>
      <c r="Q66" s="88"/>
      <c r="R66" s="88"/>
      <c r="S66" s="88"/>
      <c r="T66" s="88"/>
    </row>
    <row r="67" spans="1:20" x14ac:dyDescent="0.25">
      <c r="A67" s="646"/>
      <c r="B67" s="648"/>
      <c r="C67" s="88"/>
      <c r="D67" s="88"/>
      <c r="E67" s="88"/>
      <c r="F67" s="88"/>
      <c r="G67" s="88"/>
      <c r="H67" s="88">
        <f t="shared" si="22"/>
        <v>0</v>
      </c>
      <c r="I67" s="88"/>
      <c r="J67" s="88"/>
      <c r="K67" s="88"/>
      <c r="L67" s="88"/>
      <c r="M67" s="88"/>
      <c r="N67" s="88">
        <f t="shared" si="23"/>
        <v>0</v>
      </c>
      <c r="O67" s="88"/>
      <c r="P67" s="88"/>
      <c r="Q67" s="88"/>
      <c r="R67" s="88"/>
      <c r="S67" s="88"/>
      <c r="T67" s="88"/>
    </row>
    <row r="68" spans="1:20" x14ac:dyDescent="0.25">
      <c r="A68" s="646"/>
      <c r="B68" s="648"/>
      <c r="C68" s="88"/>
      <c r="D68" s="88"/>
      <c r="E68" s="88"/>
      <c r="F68" s="88"/>
      <c r="G68" s="88"/>
      <c r="H68" s="88">
        <f t="shared" si="22"/>
        <v>0</v>
      </c>
      <c r="I68" s="88"/>
      <c r="J68" s="88"/>
      <c r="K68" s="88"/>
      <c r="L68" s="88"/>
      <c r="M68" s="88"/>
      <c r="N68" s="88">
        <f t="shared" si="23"/>
        <v>0</v>
      </c>
      <c r="O68" s="88"/>
      <c r="P68" s="88"/>
      <c r="Q68" s="88"/>
      <c r="R68" s="88"/>
      <c r="S68" s="88"/>
      <c r="T68" s="88"/>
    </row>
    <row r="69" spans="1:20" x14ac:dyDescent="0.25">
      <c r="A69" s="646"/>
      <c r="B69" s="648"/>
      <c r="C69" s="88"/>
      <c r="D69" s="88"/>
      <c r="E69" s="88"/>
      <c r="F69" s="88"/>
      <c r="G69" s="88"/>
      <c r="H69" s="88">
        <f t="shared" si="22"/>
        <v>0</v>
      </c>
      <c r="I69" s="88"/>
      <c r="J69" s="88"/>
      <c r="K69" s="88"/>
      <c r="L69" s="88"/>
      <c r="M69" s="88"/>
      <c r="N69" s="88">
        <f t="shared" si="23"/>
        <v>0</v>
      </c>
      <c r="O69" s="88"/>
      <c r="P69" s="88"/>
      <c r="Q69" s="88"/>
      <c r="R69" s="88"/>
      <c r="S69" s="88"/>
      <c r="T69" s="88"/>
    </row>
    <row r="70" spans="1:20" x14ac:dyDescent="0.25">
      <c r="A70" s="646"/>
      <c r="B70" s="648"/>
      <c r="C70" s="88"/>
      <c r="D70" s="88"/>
      <c r="E70" s="88"/>
      <c r="F70" s="88"/>
      <c r="G70" s="88"/>
      <c r="H70" s="88">
        <f t="shared" si="22"/>
        <v>0</v>
      </c>
      <c r="I70" s="88"/>
      <c r="J70" s="88"/>
      <c r="K70" s="88"/>
      <c r="L70" s="88"/>
      <c r="M70" s="88"/>
      <c r="N70" s="88">
        <f t="shared" si="23"/>
        <v>0</v>
      </c>
      <c r="O70" s="88"/>
      <c r="P70" s="88"/>
      <c r="Q70" s="88"/>
      <c r="R70" s="88"/>
      <c r="S70" s="88"/>
      <c r="T70" s="88"/>
    </row>
    <row r="71" spans="1:20" x14ac:dyDescent="0.25">
      <c r="A71" s="646"/>
      <c r="B71" s="648"/>
      <c r="C71" s="88"/>
      <c r="D71" s="88"/>
      <c r="E71" s="88"/>
      <c r="F71" s="88"/>
      <c r="G71" s="88"/>
      <c r="H71" s="88">
        <f t="shared" si="22"/>
        <v>0</v>
      </c>
      <c r="I71" s="88"/>
      <c r="J71" s="88"/>
      <c r="K71" s="88"/>
      <c r="L71" s="88"/>
      <c r="M71" s="88"/>
      <c r="N71" s="88">
        <f t="shared" si="23"/>
        <v>0</v>
      </c>
      <c r="O71" s="88"/>
      <c r="P71" s="88"/>
      <c r="Q71" s="88"/>
      <c r="R71" s="88"/>
      <c r="S71" s="88"/>
      <c r="T71" s="88"/>
    </row>
    <row r="72" spans="1:20" x14ac:dyDescent="0.25">
      <c r="A72" s="647"/>
      <c r="B72" s="648"/>
      <c r="C72" s="89">
        <f t="shared" ref="C72:J72" si="24">SUM(C62:C71)</f>
        <v>0</v>
      </c>
      <c r="D72" s="89">
        <f t="shared" si="24"/>
        <v>0</v>
      </c>
      <c r="E72" s="89">
        <f t="shared" si="24"/>
        <v>0</v>
      </c>
      <c r="F72" s="89">
        <f t="shared" si="24"/>
        <v>0</v>
      </c>
      <c r="G72" s="89">
        <f t="shared" si="24"/>
        <v>0</v>
      </c>
      <c r="H72" s="89">
        <f t="shared" si="24"/>
        <v>0</v>
      </c>
      <c r="I72" s="89">
        <f t="shared" si="24"/>
        <v>0</v>
      </c>
      <c r="J72" s="89">
        <f t="shared" si="24"/>
        <v>0</v>
      </c>
      <c r="K72" s="89">
        <f t="shared" ref="K72:T72" si="25">SUM(K62:K71)</f>
        <v>0</v>
      </c>
      <c r="L72" s="89">
        <f t="shared" si="25"/>
        <v>0</v>
      </c>
      <c r="M72" s="89">
        <f t="shared" si="25"/>
        <v>0</v>
      </c>
      <c r="N72" s="89">
        <f t="shared" si="25"/>
        <v>0</v>
      </c>
      <c r="O72" s="89">
        <f t="shared" si="25"/>
        <v>0</v>
      </c>
      <c r="P72" s="89">
        <f t="shared" si="25"/>
        <v>0</v>
      </c>
      <c r="Q72" s="89">
        <f t="shared" si="25"/>
        <v>0</v>
      </c>
      <c r="R72" s="89">
        <f t="shared" si="25"/>
        <v>0</v>
      </c>
      <c r="S72" s="89">
        <f t="shared" si="25"/>
        <v>0</v>
      </c>
      <c r="T72" s="89">
        <f t="shared" si="25"/>
        <v>0</v>
      </c>
    </row>
    <row r="73" spans="1:20" x14ac:dyDescent="0.25">
      <c r="A73" s="654" t="s">
        <v>192</v>
      </c>
      <c r="B73" s="654"/>
      <c r="C73" s="90">
        <f>SUM(C72,C61,C38)</f>
        <v>0</v>
      </c>
      <c r="D73" s="90">
        <f t="shared" ref="D73:T73" si="26">SUM(D72,D61,D38)</f>
        <v>0</v>
      </c>
      <c r="E73" s="90">
        <f t="shared" si="26"/>
        <v>0</v>
      </c>
      <c r="F73" s="90">
        <f t="shared" si="26"/>
        <v>0</v>
      </c>
      <c r="G73" s="90">
        <f t="shared" si="26"/>
        <v>0</v>
      </c>
      <c r="H73" s="90">
        <f t="shared" si="26"/>
        <v>0</v>
      </c>
      <c r="I73" s="90">
        <f t="shared" si="26"/>
        <v>0</v>
      </c>
      <c r="J73" s="90">
        <f t="shared" si="26"/>
        <v>0</v>
      </c>
      <c r="K73" s="90">
        <f t="shared" si="26"/>
        <v>0</v>
      </c>
      <c r="L73" s="90">
        <f t="shared" si="26"/>
        <v>0</v>
      </c>
      <c r="M73" s="90">
        <f t="shared" si="26"/>
        <v>0</v>
      </c>
      <c r="N73" s="90">
        <f t="shared" si="26"/>
        <v>0</v>
      </c>
      <c r="O73" s="90">
        <f t="shared" si="26"/>
        <v>0</v>
      </c>
      <c r="P73" s="90">
        <f t="shared" si="26"/>
        <v>0</v>
      </c>
      <c r="Q73" s="90">
        <f t="shared" si="26"/>
        <v>0</v>
      </c>
      <c r="R73" s="90">
        <f t="shared" si="26"/>
        <v>0</v>
      </c>
      <c r="S73" s="90">
        <f t="shared" si="26"/>
        <v>0</v>
      </c>
      <c r="T73" s="90">
        <f t="shared" si="26"/>
        <v>0</v>
      </c>
    </row>
    <row r="74" spans="1:20" ht="20.25" customHeight="1" x14ac:dyDescent="0.25">
      <c r="A74" s="645" t="s">
        <v>182</v>
      </c>
      <c r="B74" s="648" t="s">
        <v>187</v>
      </c>
      <c r="C74" s="87"/>
      <c r="D74" s="88"/>
      <c r="E74" s="88"/>
      <c r="F74" s="88"/>
      <c r="G74" s="88"/>
      <c r="H74" s="88">
        <f>SUM(D74:G74)</f>
        <v>0</v>
      </c>
      <c r="I74" s="87"/>
      <c r="J74" s="88"/>
      <c r="K74" s="88"/>
      <c r="L74" s="88"/>
      <c r="M74" s="88"/>
      <c r="N74" s="88">
        <f>SUM(J74:M74)</f>
        <v>0</v>
      </c>
      <c r="O74" s="88"/>
      <c r="P74" s="88"/>
      <c r="Q74" s="88"/>
      <c r="R74" s="88"/>
      <c r="S74" s="88"/>
      <c r="T74" s="88"/>
    </row>
    <row r="75" spans="1:20" x14ac:dyDescent="0.25">
      <c r="A75" s="646"/>
      <c r="B75" s="648"/>
      <c r="C75" s="88"/>
      <c r="D75" s="88"/>
      <c r="E75" s="88"/>
      <c r="F75" s="88"/>
      <c r="G75" s="88"/>
      <c r="H75" s="88">
        <f t="shared" ref="H75:H83" si="27">SUM(D75:G75)</f>
        <v>0</v>
      </c>
      <c r="I75" s="88"/>
      <c r="J75" s="88"/>
      <c r="K75" s="88"/>
      <c r="L75" s="88"/>
      <c r="M75" s="88"/>
      <c r="N75" s="88">
        <f t="shared" ref="N75:N83" si="28">SUM(J75:M75)</f>
        <v>0</v>
      </c>
      <c r="O75" s="88"/>
      <c r="P75" s="88"/>
      <c r="Q75" s="88"/>
      <c r="R75" s="88"/>
      <c r="S75" s="88"/>
      <c r="T75" s="88"/>
    </row>
    <row r="76" spans="1:20" x14ac:dyDescent="0.25">
      <c r="A76" s="646"/>
      <c r="B76" s="648"/>
      <c r="C76" s="88"/>
      <c r="D76" s="88"/>
      <c r="E76" s="88"/>
      <c r="F76" s="88"/>
      <c r="G76" s="88"/>
      <c r="H76" s="88">
        <f t="shared" si="27"/>
        <v>0</v>
      </c>
      <c r="I76" s="88"/>
      <c r="J76" s="88"/>
      <c r="K76" s="88"/>
      <c r="L76" s="88"/>
      <c r="M76" s="88"/>
      <c r="N76" s="88">
        <f t="shared" si="28"/>
        <v>0</v>
      </c>
      <c r="O76" s="88"/>
      <c r="P76" s="88"/>
      <c r="Q76" s="88"/>
      <c r="R76" s="88"/>
      <c r="S76" s="88"/>
      <c r="T76" s="88"/>
    </row>
    <row r="77" spans="1:20" x14ac:dyDescent="0.25">
      <c r="A77" s="646"/>
      <c r="B77" s="648"/>
      <c r="C77" s="88"/>
      <c r="D77" s="88"/>
      <c r="E77" s="88"/>
      <c r="F77" s="88"/>
      <c r="G77" s="88"/>
      <c r="H77" s="88">
        <f t="shared" si="27"/>
        <v>0</v>
      </c>
      <c r="I77" s="88"/>
      <c r="J77" s="88"/>
      <c r="K77" s="88"/>
      <c r="L77" s="88"/>
      <c r="M77" s="88"/>
      <c r="N77" s="88">
        <f t="shared" si="28"/>
        <v>0</v>
      </c>
      <c r="O77" s="88"/>
      <c r="P77" s="88"/>
      <c r="Q77" s="88"/>
      <c r="R77" s="88"/>
      <c r="S77" s="88"/>
      <c r="T77" s="88"/>
    </row>
    <row r="78" spans="1:20" x14ac:dyDescent="0.25">
      <c r="A78" s="646"/>
      <c r="B78" s="648"/>
      <c r="C78" s="88"/>
      <c r="D78" s="88"/>
      <c r="E78" s="88"/>
      <c r="F78" s="88"/>
      <c r="G78" s="88"/>
      <c r="H78" s="88">
        <f t="shared" si="27"/>
        <v>0</v>
      </c>
      <c r="I78" s="88"/>
      <c r="J78" s="88"/>
      <c r="K78" s="88"/>
      <c r="L78" s="88"/>
      <c r="M78" s="88"/>
      <c r="N78" s="88">
        <f t="shared" si="28"/>
        <v>0</v>
      </c>
      <c r="O78" s="88"/>
      <c r="P78" s="88"/>
      <c r="Q78" s="88"/>
      <c r="R78" s="88"/>
      <c r="S78" s="88"/>
      <c r="T78" s="88"/>
    </row>
    <row r="79" spans="1:20" x14ac:dyDescent="0.25">
      <c r="A79" s="646"/>
      <c r="B79" s="648"/>
      <c r="C79" s="88"/>
      <c r="D79" s="88"/>
      <c r="E79" s="88"/>
      <c r="F79" s="88"/>
      <c r="G79" s="88"/>
      <c r="H79" s="88">
        <f t="shared" si="27"/>
        <v>0</v>
      </c>
      <c r="I79" s="88"/>
      <c r="J79" s="88"/>
      <c r="K79" s="88"/>
      <c r="L79" s="88"/>
      <c r="M79" s="88"/>
      <c r="N79" s="88">
        <f t="shared" si="28"/>
        <v>0</v>
      </c>
      <c r="O79" s="88"/>
      <c r="P79" s="88"/>
      <c r="Q79" s="88"/>
      <c r="R79" s="88"/>
      <c r="S79" s="88"/>
      <c r="T79" s="88"/>
    </row>
    <row r="80" spans="1:20" x14ac:dyDescent="0.25">
      <c r="A80" s="646"/>
      <c r="B80" s="648"/>
      <c r="C80" s="88"/>
      <c r="D80" s="88"/>
      <c r="E80" s="88"/>
      <c r="F80" s="88"/>
      <c r="G80" s="88"/>
      <c r="H80" s="88">
        <f t="shared" si="27"/>
        <v>0</v>
      </c>
      <c r="I80" s="88"/>
      <c r="J80" s="88"/>
      <c r="K80" s="88"/>
      <c r="L80" s="88"/>
      <c r="M80" s="88"/>
      <c r="N80" s="88">
        <f t="shared" si="28"/>
        <v>0</v>
      </c>
      <c r="O80" s="88"/>
      <c r="P80" s="88"/>
      <c r="Q80" s="88"/>
      <c r="R80" s="88"/>
      <c r="S80" s="88"/>
      <c r="T80" s="88"/>
    </row>
    <row r="81" spans="1:20" x14ac:dyDescent="0.25">
      <c r="A81" s="646"/>
      <c r="B81" s="648"/>
      <c r="C81" s="88"/>
      <c r="D81" s="88"/>
      <c r="E81" s="88"/>
      <c r="F81" s="88"/>
      <c r="G81" s="88"/>
      <c r="H81" s="88">
        <f t="shared" si="27"/>
        <v>0</v>
      </c>
      <c r="I81" s="88"/>
      <c r="J81" s="88"/>
      <c r="K81" s="88"/>
      <c r="L81" s="88"/>
      <c r="M81" s="88"/>
      <c r="N81" s="88">
        <f t="shared" si="28"/>
        <v>0</v>
      </c>
      <c r="O81" s="88"/>
      <c r="P81" s="88"/>
      <c r="Q81" s="88"/>
      <c r="R81" s="88"/>
      <c r="S81" s="88"/>
      <c r="T81" s="88"/>
    </row>
    <row r="82" spans="1:20" x14ac:dyDescent="0.25">
      <c r="A82" s="646"/>
      <c r="B82" s="648"/>
      <c r="C82" s="88"/>
      <c r="D82" s="88"/>
      <c r="E82" s="88"/>
      <c r="F82" s="88"/>
      <c r="G82" s="88"/>
      <c r="H82" s="88">
        <f t="shared" si="27"/>
        <v>0</v>
      </c>
      <c r="I82" s="88"/>
      <c r="J82" s="88"/>
      <c r="K82" s="88"/>
      <c r="L82" s="88"/>
      <c r="M82" s="88"/>
      <c r="N82" s="88">
        <f t="shared" si="28"/>
        <v>0</v>
      </c>
      <c r="O82" s="88"/>
      <c r="P82" s="88"/>
      <c r="Q82" s="88"/>
      <c r="R82" s="88"/>
      <c r="S82" s="88"/>
      <c r="T82" s="88"/>
    </row>
    <row r="83" spans="1:20" x14ac:dyDescent="0.25">
      <c r="A83" s="646"/>
      <c r="B83" s="648"/>
      <c r="C83" s="88"/>
      <c r="D83" s="88"/>
      <c r="E83" s="88"/>
      <c r="F83" s="88"/>
      <c r="G83" s="88"/>
      <c r="H83" s="88">
        <f t="shared" si="27"/>
        <v>0</v>
      </c>
      <c r="I83" s="88"/>
      <c r="J83" s="88"/>
      <c r="K83" s="88"/>
      <c r="L83" s="88"/>
      <c r="M83" s="88"/>
      <c r="N83" s="88">
        <f t="shared" si="28"/>
        <v>0</v>
      </c>
      <c r="O83" s="88"/>
      <c r="P83" s="88"/>
      <c r="Q83" s="88"/>
      <c r="R83" s="88"/>
      <c r="S83" s="88"/>
      <c r="T83" s="88"/>
    </row>
    <row r="84" spans="1:20" x14ac:dyDescent="0.25">
      <c r="A84" s="646"/>
      <c r="B84" s="648"/>
      <c r="C84" s="89">
        <f t="shared" ref="C84:N84" si="29">SUM(C74:C83)</f>
        <v>0</v>
      </c>
      <c r="D84" s="89">
        <f t="shared" si="29"/>
        <v>0</v>
      </c>
      <c r="E84" s="89">
        <f t="shared" si="29"/>
        <v>0</v>
      </c>
      <c r="F84" s="89">
        <f t="shared" si="29"/>
        <v>0</v>
      </c>
      <c r="G84" s="89">
        <f t="shared" si="29"/>
        <v>0</v>
      </c>
      <c r="H84" s="89">
        <f t="shared" si="29"/>
        <v>0</v>
      </c>
      <c r="I84" s="89">
        <f t="shared" si="29"/>
        <v>0</v>
      </c>
      <c r="J84" s="89">
        <f t="shared" si="29"/>
        <v>0</v>
      </c>
      <c r="K84" s="89">
        <f t="shared" si="29"/>
        <v>0</v>
      </c>
      <c r="L84" s="89">
        <f t="shared" si="29"/>
        <v>0</v>
      </c>
      <c r="M84" s="89">
        <f t="shared" si="29"/>
        <v>0</v>
      </c>
      <c r="N84" s="89">
        <f t="shared" si="29"/>
        <v>0</v>
      </c>
      <c r="O84" s="89">
        <f t="shared" ref="O84:T84" si="30">C84-I84</f>
        <v>0</v>
      </c>
      <c r="P84" s="89">
        <f t="shared" si="30"/>
        <v>0</v>
      </c>
      <c r="Q84" s="89">
        <f t="shared" si="30"/>
        <v>0</v>
      </c>
      <c r="R84" s="89">
        <f t="shared" si="30"/>
        <v>0</v>
      </c>
      <c r="S84" s="89">
        <f t="shared" si="30"/>
        <v>0</v>
      </c>
      <c r="T84" s="89">
        <f t="shared" si="30"/>
        <v>0</v>
      </c>
    </row>
    <row r="85" spans="1:20" ht="20.25" customHeight="1" x14ac:dyDescent="0.25">
      <c r="A85" s="646"/>
      <c r="B85" s="648" t="s">
        <v>188</v>
      </c>
      <c r="C85" s="87"/>
      <c r="D85" s="88"/>
      <c r="E85" s="88"/>
      <c r="F85" s="88"/>
      <c r="G85" s="88"/>
      <c r="H85" s="88">
        <f>SUM(D85:G85)</f>
        <v>0</v>
      </c>
      <c r="I85" s="87"/>
      <c r="J85" s="88"/>
      <c r="K85" s="88"/>
      <c r="L85" s="88"/>
      <c r="M85" s="88"/>
      <c r="N85" s="88">
        <f>SUM(J85:M85)</f>
        <v>0</v>
      </c>
      <c r="O85" s="88"/>
      <c r="P85" s="88"/>
      <c r="Q85" s="88"/>
      <c r="R85" s="88"/>
      <c r="S85" s="88"/>
      <c r="T85" s="88"/>
    </row>
    <row r="86" spans="1:20" x14ac:dyDescent="0.25">
      <c r="A86" s="646"/>
      <c r="B86" s="648"/>
      <c r="C86" s="88"/>
      <c r="D86" s="88"/>
      <c r="E86" s="88"/>
      <c r="F86" s="88"/>
      <c r="G86" s="88"/>
      <c r="H86" s="88">
        <f t="shared" ref="H86:H94" si="31">SUM(D86:G86)</f>
        <v>0</v>
      </c>
      <c r="I86" s="88"/>
      <c r="J86" s="88"/>
      <c r="K86" s="88"/>
      <c r="L86" s="88"/>
      <c r="M86" s="88"/>
      <c r="N86" s="88">
        <f t="shared" ref="N86:N94" si="32">SUM(J86:M86)</f>
        <v>0</v>
      </c>
      <c r="O86" s="88"/>
      <c r="P86" s="88"/>
      <c r="Q86" s="88"/>
      <c r="R86" s="88"/>
      <c r="S86" s="88"/>
      <c r="T86" s="88"/>
    </row>
    <row r="87" spans="1:20" x14ac:dyDescent="0.25">
      <c r="A87" s="646"/>
      <c r="B87" s="648"/>
      <c r="C87" s="88"/>
      <c r="D87" s="88"/>
      <c r="E87" s="88"/>
      <c r="F87" s="88"/>
      <c r="G87" s="88"/>
      <c r="H87" s="88">
        <f t="shared" si="31"/>
        <v>0</v>
      </c>
      <c r="I87" s="88"/>
      <c r="J87" s="88"/>
      <c r="K87" s="88"/>
      <c r="L87" s="88"/>
      <c r="M87" s="88"/>
      <c r="N87" s="88">
        <f t="shared" si="32"/>
        <v>0</v>
      </c>
      <c r="O87" s="88"/>
      <c r="P87" s="88"/>
      <c r="Q87" s="88"/>
      <c r="R87" s="88"/>
      <c r="S87" s="88"/>
      <c r="T87" s="88"/>
    </row>
    <row r="88" spans="1:20" x14ac:dyDescent="0.25">
      <c r="A88" s="646"/>
      <c r="B88" s="648"/>
      <c r="C88" s="88"/>
      <c r="D88" s="88"/>
      <c r="E88" s="88"/>
      <c r="F88" s="88"/>
      <c r="G88" s="88"/>
      <c r="H88" s="88">
        <f t="shared" si="31"/>
        <v>0</v>
      </c>
      <c r="I88" s="88"/>
      <c r="J88" s="88"/>
      <c r="K88" s="88"/>
      <c r="L88" s="88"/>
      <c r="M88" s="88"/>
      <c r="N88" s="88">
        <f t="shared" si="32"/>
        <v>0</v>
      </c>
      <c r="O88" s="88"/>
      <c r="P88" s="88"/>
      <c r="Q88" s="88"/>
      <c r="R88" s="88"/>
      <c r="S88" s="88"/>
      <c r="T88" s="88"/>
    </row>
    <row r="89" spans="1:20" x14ac:dyDescent="0.25">
      <c r="A89" s="646"/>
      <c r="B89" s="648"/>
      <c r="C89" s="88"/>
      <c r="D89" s="88"/>
      <c r="E89" s="88"/>
      <c r="F89" s="88"/>
      <c r="G89" s="88"/>
      <c r="H89" s="88">
        <f t="shared" si="31"/>
        <v>0</v>
      </c>
      <c r="I89" s="88"/>
      <c r="J89" s="88"/>
      <c r="K89" s="88"/>
      <c r="L89" s="88"/>
      <c r="M89" s="88"/>
      <c r="N89" s="88">
        <f t="shared" si="32"/>
        <v>0</v>
      </c>
      <c r="O89" s="88"/>
      <c r="P89" s="88"/>
      <c r="Q89" s="88"/>
      <c r="R89" s="88"/>
      <c r="S89" s="88"/>
      <c r="T89" s="88"/>
    </row>
    <row r="90" spans="1:20" x14ac:dyDescent="0.25">
      <c r="A90" s="646"/>
      <c r="B90" s="648"/>
      <c r="C90" s="88"/>
      <c r="D90" s="88"/>
      <c r="E90" s="88"/>
      <c r="F90" s="88"/>
      <c r="G90" s="88"/>
      <c r="H90" s="88">
        <f t="shared" si="31"/>
        <v>0</v>
      </c>
      <c r="I90" s="88"/>
      <c r="J90" s="88"/>
      <c r="K90" s="88"/>
      <c r="L90" s="88"/>
      <c r="M90" s="88"/>
      <c r="N90" s="88">
        <f t="shared" si="32"/>
        <v>0</v>
      </c>
      <c r="O90" s="88"/>
      <c r="P90" s="88"/>
      <c r="Q90" s="88"/>
      <c r="R90" s="88"/>
      <c r="S90" s="88"/>
      <c r="T90" s="88"/>
    </row>
    <row r="91" spans="1:20" x14ac:dyDescent="0.25">
      <c r="A91" s="646"/>
      <c r="B91" s="648"/>
      <c r="C91" s="88"/>
      <c r="D91" s="88"/>
      <c r="E91" s="88"/>
      <c r="F91" s="88"/>
      <c r="G91" s="88"/>
      <c r="H91" s="88">
        <f t="shared" si="31"/>
        <v>0</v>
      </c>
      <c r="I91" s="88"/>
      <c r="J91" s="88"/>
      <c r="K91" s="88"/>
      <c r="L91" s="88"/>
      <c r="M91" s="88"/>
      <c r="N91" s="88">
        <f t="shared" si="32"/>
        <v>0</v>
      </c>
      <c r="O91" s="88"/>
      <c r="P91" s="88"/>
      <c r="Q91" s="88"/>
      <c r="R91" s="88"/>
      <c r="S91" s="88"/>
      <c r="T91" s="88"/>
    </row>
    <row r="92" spans="1:20" x14ac:dyDescent="0.25">
      <c r="A92" s="646"/>
      <c r="B92" s="648"/>
      <c r="C92" s="88"/>
      <c r="D92" s="88"/>
      <c r="E92" s="88"/>
      <c r="F92" s="88"/>
      <c r="G92" s="88"/>
      <c r="H92" s="88">
        <f t="shared" si="31"/>
        <v>0</v>
      </c>
      <c r="I92" s="88"/>
      <c r="J92" s="88"/>
      <c r="K92" s="88"/>
      <c r="L92" s="88"/>
      <c r="M92" s="88"/>
      <c r="N92" s="88">
        <f t="shared" si="32"/>
        <v>0</v>
      </c>
      <c r="O92" s="88"/>
      <c r="P92" s="88"/>
      <c r="Q92" s="88"/>
      <c r="R92" s="88"/>
      <c r="S92" s="88"/>
      <c r="T92" s="88"/>
    </row>
    <row r="93" spans="1:20" x14ac:dyDescent="0.25">
      <c r="A93" s="646"/>
      <c r="B93" s="648"/>
      <c r="C93" s="88"/>
      <c r="D93" s="88"/>
      <c r="E93" s="88"/>
      <c r="F93" s="88"/>
      <c r="G93" s="88"/>
      <c r="H93" s="88">
        <f t="shared" si="31"/>
        <v>0</v>
      </c>
      <c r="I93" s="88"/>
      <c r="J93" s="88"/>
      <c r="K93" s="88"/>
      <c r="L93" s="88"/>
      <c r="M93" s="88"/>
      <c r="N93" s="88">
        <f t="shared" si="32"/>
        <v>0</v>
      </c>
      <c r="O93" s="88"/>
      <c r="P93" s="88"/>
      <c r="Q93" s="88"/>
      <c r="R93" s="88"/>
      <c r="S93" s="88"/>
      <c r="T93" s="88"/>
    </row>
    <row r="94" spans="1:20" x14ac:dyDescent="0.25">
      <c r="A94" s="646"/>
      <c r="B94" s="648"/>
      <c r="C94" s="88"/>
      <c r="D94" s="88"/>
      <c r="E94" s="88"/>
      <c r="F94" s="88"/>
      <c r="G94" s="88"/>
      <c r="H94" s="88">
        <f t="shared" si="31"/>
        <v>0</v>
      </c>
      <c r="I94" s="88"/>
      <c r="J94" s="88"/>
      <c r="K94" s="88"/>
      <c r="L94" s="88"/>
      <c r="M94" s="88"/>
      <c r="N94" s="88">
        <f t="shared" si="32"/>
        <v>0</v>
      </c>
      <c r="O94" s="88"/>
      <c r="P94" s="88"/>
      <c r="Q94" s="88"/>
      <c r="R94" s="88"/>
      <c r="S94" s="88"/>
      <c r="T94" s="88"/>
    </row>
    <row r="95" spans="1:20" x14ac:dyDescent="0.25">
      <c r="A95" s="646"/>
      <c r="B95" s="648"/>
      <c r="C95" s="89">
        <f t="shared" ref="C95:N95" si="33">SUM(C85:C94)</f>
        <v>0</v>
      </c>
      <c r="D95" s="89">
        <f t="shared" si="33"/>
        <v>0</v>
      </c>
      <c r="E95" s="89">
        <f t="shared" si="33"/>
        <v>0</v>
      </c>
      <c r="F95" s="89">
        <f t="shared" si="33"/>
        <v>0</v>
      </c>
      <c r="G95" s="89">
        <f t="shared" si="33"/>
        <v>0</v>
      </c>
      <c r="H95" s="89">
        <f t="shared" si="33"/>
        <v>0</v>
      </c>
      <c r="I95" s="89">
        <f t="shared" si="33"/>
        <v>0</v>
      </c>
      <c r="J95" s="89">
        <f t="shared" si="33"/>
        <v>0</v>
      </c>
      <c r="K95" s="89">
        <f t="shared" si="33"/>
        <v>0</v>
      </c>
      <c r="L95" s="89">
        <f t="shared" si="33"/>
        <v>0</v>
      </c>
      <c r="M95" s="89">
        <f t="shared" si="33"/>
        <v>0</v>
      </c>
      <c r="N95" s="89">
        <f t="shared" si="33"/>
        <v>0</v>
      </c>
      <c r="O95" s="89">
        <f t="shared" ref="O95:T95" si="34">C95-I95</f>
        <v>0</v>
      </c>
      <c r="P95" s="89">
        <f t="shared" si="34"/>
        <v>0</v>
      </c>
      <c r="Q95" s="89">
        <f t="shared" si="34"/>
        <v>0</v>
      </c>
      <c r="R95" s="89">
        <f t="shared" si="34"/>
        <v>0</v>
      </c>
      <c r="S95" s="89">
        <f t="shared" si="34"/>
        <v>0</v>
      </c>
      <c r="T95" s="89">
        <f t="shared" si="34"/>
        <v>0</v>
      </c>
    </row>
    <row r="96" spans="1:20" ht="20.25" customHeight="1" x14ac:dyDescent="0.25">
      <c r="A96" s="646"/>
      <c r="B96" s="648" t="s">
        <v>189</v>
      </c>
      <c r="C96" s="87"/>
      <c r="D96" s="88"/>
      <c r="E96" s="88"/>
      <c r="F96" s="88"/>
      <c r="G96" s="88"/>
      <c r="H96" s="88">
        <f>SUM(D96:G96)</f>
        <v>0</v>
      </c>
      <c r="I96" s="87"/>
      <c r="J96" s="88"/>
      <c r="K96" s="88"/>
      <c r="L96" s="88"/>
      <c r="M96" s="88"/>
      <c r="N96" s="88">
        <f>SUM(J96:M96)</f>
        <v>0</v>
      </c>
      <c r="O96" s="88"/>
      <c r="P96" s="88"/>
      <c r="Q96" s="88"/>
      <c r="R96" s="88"/>
      <c r="S96" s="88"/>
      <c r="T96" s="88"/>
    </row>
    <row r="97" spans="1:20" x14ac:dyDescent="0.25">
      <c r="A97" s="646"/>
      <c r="B97" s="648"/>
      <c r="C97" s="88"/>
      <c r="D97" s="88"/>
      <c r="E97" s="88"/>
      <c r="F97" s="88"/>
      <c r="G97" s="88"/>
      <c r="H97" s="88">
        <f t="shared" ref="H97:H105" si="35">SUM(D97:G97)</f>
        <v>0</v>
      </c>
      <c r="I97" s="88"/>
      <c r="J97" s="88"/>
      <c r="K97" s="88"/>
      <c r="L97" s="88"/>
      <c r="M97" s="88"/>
      <c r="N97" s="88">
        <f t="shared" ref="N97:N105" si="36">SUM(J97:M97)</f>
        <v>0</v>
      </c>
      <c r="O97" s="88"/>
      <c r="P97" s="88"/>
      <c r="Q97" s="88"/>
      <c r="R97" s="88"/>
      <c r="S97" s="88"/>
      <c r="T97" s="88"/>
    </row>
    <row r="98" spans="1:20" x14ac:dyDescent="0.25">
      <c r="A98" s="646"/>
      <c r="B98" s="648"/>
      <c r="C98" s="88"/>
      <c r="D98" s="88"/>
      <c r="E98" s="88"/>
      <c r="F98" s="88"/>
      <c r="G98" s="88"/>
      <c r="H98" s="88">
        <f t="shared" si="35"/>
        <v>0</v>
      </c>
      <c r="I98" s="88"/>
      <c r="J98" s="88"/>
      <c r="K98" s="88"/>
      <c r="L98" s="88"/>
      <c r="M98" s="88"/>
      <c r="N98" s="88">
        <f t="shared" si="36"/>
        <v>0</v>
      </c>
      <c r="O98" s="88"/>
      <c r="P98" s="88"/>
      <c r="Q98" s="88"/>
      <c r="R98" s="88"/>
      <c r="S98" s="88"/>
      <c r="T98" s="88"/>
    </row>
    <row r="99" spans="1:20" x14ac:dyDescent="0.25">
      <c r="A99" s="646"/>
      <c r="B99" s="648"/>
      <c r="C99" s="88"/>
      <c r="D99" s="88"/>
      <c r="E99" s="88"/>
      <c r="F99" s="88"/>
      <c r="G99" s="88"/>
      <c r="H99" s="88">
        <f t="shared" si="35"/>
        <v>0</v>
      </c>
      <c r="I99" s="88"/>
      <c r="J99" s="88"/>
      <c r="K99" s="88"/>
      <c r="L99" s="88"/>
      <c r="M99" s="88"/>
      <c r="N99" s="88">
        <f t="shared" si="36"/>
        <v>0</v>
      </c>
      <c r="O99" s="88"/>
      <c r="P99" s="88"/>
      <c r="Q99" s="88"/>
      <c r="R99" s="88"/>
      <c r="S99" s="88"/>
      <c r="T99" s="88"/>
    </row>
    <row r="100" spans="1:20" x14ac:dyDescent="0.25">
      <c r="A100" s="646"/>
      <c r="B100" s="648"/>
      <c r="C100" s="88"/>
      <c r="D100" s="88"/>
      <c r="E100" s="88"/>
      <c r="F100" s="88"/>
      <c r="G100" s="88"/>
      <c r="H100" s="88">
        <f t="shared" si="35"/>
        <v>0</v>
      </c>
      <c r="I100" s="88"/>
      <c r="J100" s="88"/>
      <c r="K100" s="88"/>
      <c r="L100" s="88"/>
      <c r="M100" s="88"/>
      <c r="N100" s="88">
        <f t="shared" si="36"/>
        <v>0</v>
      </c>
      <c r="O100" s="88"/>
      <c r="P100" s="88"/>
      <c r="Q100" s="88"/>
      <c r="R100" s="88"/>
      <c r="S100" s="88"/>
      <c r="T100" s="88"/>
    </row>
    <row r="101" spans="1:20" x14ac:dyDescent="0.25">
      <c r="A101" s="646"/>
      <c r="B101" s="648"/>
      <c r="C101" s="88"/>
      <c r="D101" s="88"/>
      <c r="E101" s="88"/>
      <c r="F101" s="88"/>
      <c r="G101" s="88"/>
      <c r="H101" s="88">
        <f t="shared" si="35"/>
        <v>0</v>
      </c>
      <c r="I101" s="88"/>
      <c r="J101" s="88"/>
      <c r="K101" s="88"/>
      <c r="L101" s="88"/>
      <c r="M101" s="88"/>
      <c r="N101" s="88">
        <f t="shared" si="36"/>
        <v>0</v>
      </c>
      <c r="O101" s="88"/>
      <c r="P101" s="88"/>
      <c r="Q101" s="88"/>
      <c r="R101" s="88"/>
      <c r="S101" s="88"/>
      <c r="T101" s="88"/>
    </row>
    <row r="102" spans="1:20" x14ac:dyDescent="0.25">
      <c r="A102" s="646"/>
      <c r="B102" s="648"/>
      <c r="C102" s="88"/>
      <c r="D102" s="88"/>
      <c r="E102" s="88"/>
      <c r="F102" s="88"/>
      <c r="G102" s="88"/>
      <c r="H102" s="88">
        <f t="shared" si="35"/>
        <v>0</v>
      </c>
      <c r="I102" s="88"/>
      <c r="J102" s="88"/>
      <c r="K102" s="88"/>
      <c r="L102" s="88"/>
      <c r="M102" s="88"/>
      <c r="N102" s="88">
        <f t="shared" si="36"/>
        <v>0</v>
      </c>
      <c r="O102" s="88"/>
      <c r="P102" s="88"/>
      <c r="Q102" s="88"/>
      <c r="R102" s="88"/>
      <c r="S102" s="88"/>
      <c r="T102" s="88"/>
    </row>
    <row r="103" spans="1:20" x14ac:dyDescent="0.25">
      <c r="A103" s="646"/>
      <c r="B103" s="648"/>
      <c r="C103" s="88"/>
      <c r="D103" s="88"/>
      <c r="E103" s="88"/>
      <c r="F103" s="88"/>
      <c r="G103" s="88"/>
      <c r="H103" s="88">
        <f t="shared" si="35"/>
        <v>0</v>
      </c>
      <c r="I103" s="88"/>
      <c r="J103" s="88"/>
      <c r="K103" s="88"/>
      <c r="L103" s="88"/>
      <c r="M103" s="88"/>
      <c r="N103" s="88">
        <f t="shared" si="36"/>
        <v>0</v>
      </c>
      <c r="O103" s="88"/>
      <c r="P103" s="88"/>
      <c r="Q103" s="88"/>
      <c r="R103" s="88"/>
      <c r="S103" s="88"/>
      <c r="T103" s="88"/>
    </row>
    <row r="104" spans="1:20" x14ac:dyDescent="0.25">
      <c r="A104" s="646"/>
      <c r="B104" s="648"/>
      <c r="C104" s="88"/>
      <c r="D104" s="88"/>
      <c r="E104" s="88"/>
      <c r="F104" s="88"/>
      <c r="G104" s="88"/>
      <c r="H104" s="88">
        <f t="shared" si="35"/>
        <v>0</v>
      </c>
      <c r="I104" s="88"/>
      <c r="J104" s="88"/>
      <c r="K104" s="88"/>
      <c r="L104" s="88"/>
      <c r="M104" s="88"/>
      <c r="N104" s="88">
        <f t="shared" si="36"/>
        <v>0</v>
      </c>
      <c r="O104" s="88"/>
      <c r="P104" s="88"/>
      <c r="Q104" s="88"/>
      <c r="R104" s="88"/>
      <c r="S104" s="88"/>
      <c r="T104" s="88"/>
    </row>
    <row r="105" spans="1:20" x14ac:dyDescent="0.25">
      <c r="A105" s="646"/>
      <c r="B105" s="648"/>
      <c r="C105" s="88"/>
      <c r="D105" s="88"/>
      <c r="E105" s="88"/>
      <c r="F105" s="88"/>
      <c r="G105" s="88"/>
      <c r="H105" s="88">
        <f t="shared" si="35"/>
        <v>0</v>
      </c>
      <c r="I105" s="88"/>
      <c r="J105" s="88"/>
      <c r="K105" s="88"/>
      <c r="L105" s="88"/>
      <c r="M105" s="88"/>
      <c r="N105" s="88">
        <f t="shared" si="36"/>
        <v>0</v>
      </c>
      <c r="O105" s="88"/>
      <c r="P105" s="88"/>
      <c r="Q105" s="88"/>
      <c r="R105" s="88"/>
      <c r="S105" s="88"/>
      <c r="T105" s="88"/>
    </row>
    <row r="106" spans="1:20" x14ac:dyDescent="0.25">
      <c r="A106" s="646"/>
      <c r="B106" s="648"/>
      <c r="C106" s="89">
        <f t="shared" ref="C106:N106" si="37">SUM(C96:C105)</f>
        <v>0</v>
      </c>
      <c r="D106" s="89">
        <f t="shared" si="37"/>
        <v>0</v>
      </c>
      <c r="E106" s="89">
        <f t="shared" si="37"/>
        <v>0</v>
      </c>
      <c r="F106" s="89">
        <f t="shared" si="37"/>
        <v>0</v>
      </c>
      <c r="G106" s="89">
        <f t="shared" si="37"/>
        <v>0</v>
      </c>
      <c r="H106" s="89">
        <f t="shared" si="37"/>
        <v>0</v>
      </c>
      <c r="I106" s="89">
        <f t="shared" si="37"/>
        <v>0</v>
      </c>
      <c r="J106" s="89">
        <f t="shared" si="37"/>
        <v>0</v>
      </c>
      <c r="K106" s="89">
        <f t="shared" si="37"/>
        <v>0</v>
      </c>
      <c r="L106" s="89">
        <f t="shared" si="37"/>
        <v>0</v>
      </c>
      <c r="M106" s="89">
        <f t="shared" si="37"/>
        <v>0</v>
      </c>
      <c r="N106" s="89">
        <f t="shared" si="37"/>
        <v>0</v>
      </c>
      <c r="O106" s="89">
        <f t="shared" ref="O106:T106" si="38">C106-I106</f>
        <v>0</v>
      </c>
      <c r="P106" s="89">
        <f t="shared" si="38"/>
        <v>0</v>
      </c>
      <c r="Q106" s="89">
        <f t="shared" si="38"/>
        <v>0</v>
      </c>
      <c r="R106" s="89">
        <f t="shared" si="38"/>
        <v>0</v>
      </c>
      <c r="S106" s="89">
        <f t="shared" si="38"/>
        <v>0</v>
      </c>
      <c r="T106" s="89">
        <f t="shared" si="38"/>
        <v>0</v>
      </c>
    </row>
    <row r="107" spans="1:20" x14ac:dyDescent="0.25">
      <c r="A107" s="646"/>
      <c r="B107" s="93" t="s">
        <v>190</v>
      </c>
      <c r="C107" s="90">
        <f>SUM(C106,C95,C84)</f>
        <v>0</v>
      </c>
      <c r="D107" s="90">
        <f t="shared" ref="D107:T107" si="39">SUM(D106,D95,D84)</f>
        <v>0</v>
      </c>
      <c r="E107" s="90">
        <f t="shared" si="39"/>
        <v>0</v>
      </c>
      <c r="F107" s="90">
        <f t="shared" si="39"/>
        <v>0</v>
      </c>
      <c r="G107" s="90">
        <f t="shared" si="39"/>
        <v>0</v>
      </c>
      <c r="H107" s="90">
        <f t="shared" si="39"/>
        <v>0</v>
      </c>
      <c r="I107" s="90">
        <f t="shared" si="39"/>
        <v>0</v>
      </c>
      <c r="J107" s="90">
        <f t="shared" si="39"/>
        <v>0</v>
      </c>
      <c r="K107" s="90">
        <f t="shared" si="39"/>
        <v>0</v>
      </c>
      <c r="L107" s="90">
        <f t="shared" si="39"/>
        <v>0</v>
      </c>
      <c r="M107" s="90">
        <f t="shared" si="39"/>
        <v>0</v>
      </c>
      <c r="N107" s="90">
        <f t="shared" si="39"/>
        <v>0</v>
      </c>
      <c r="O107" s="90">
        <f t="shared" si="39"/>
        <v>0</v>
      </c>
      <c r="P107" s="90">
        <f t="shared" si="39"/>
        <v>0</v>
      </c>
      <c r="Q107" s="90">
        <f t="shared" si="39"/>
        <v>0</v>
      </c>
      <c r="R107" s="90">
        <f t="shared" si="39"/>
        <v>0</v>
      </c>
      <c r="S107" s="90">
        <f t="shared" si="39"/>
        <v>0</v>
      </c>
      <c r="T107" s="90">
        <f t="shared" si="39"/>
        <v>0</v>
      </c>
    </row>
    <row r="108" spans="1:20" x14ac:dyDescent="0.25">
      <c r="A108" s="646"/>
      <c r="B108" s="647" t="s">
        <v>184</v>
      </c>
      <c r="C108" s="87"/>
      <c r="D108" s="142"/>
      <c r="E108" s="142"/>
      <c r="F108" s="142"/>
      <c r="G108" s="142"/>
      <c r="H108" s="142">
        <f>SUM(D108:G108)</f>
        <v>0</v>
      </c>
      <c r="I108" s="87"/>
      <c r="J108" s="142"/>
      <c r="K108" s="142"/>
      <c r="L108" s="142"/>
      <c r="M108" s="142"/>
      <c r="N108" s="142">
        <f>SUM(J108:M108)</f>
        <v>0</v>
      </c>
      <c r="O108" s="142"/>
      <c r="P108" s="142"/>
      <c r="Q108" s="142"/>
      <c r="R108" s="142"/>
      <c r="S108" s="142"/>
      <c r="T108" s="142"/>
    </row>
    <row r="109" spans="1:20" x14ac:dyDescent="0.25">
      <c r="A109" s="646"/>
      <c r="B109" s="648"/>
      <c r="C109" s="88"/>
      <c r="D109" s="88"/>
      <c r="E109" s="88"/>
      <c r="F109" s="88"/>
      <c r="G109" s="88"/>
      <c r="H109" s="88">
        <f t="shared" ref="H109:H117" si="40">SUM(D109:G109)</f>
        <v>0</v>
      </c>
      <c r="I109" s="88"/>
      <c r="J109" s="88"/>
      <c r="K109" s="88"/>
      <c r="L109" s="88"/>
      <c r="M109" s="88"/>
      <c r="N109" s="88">
        <f t="shared" ref="N109:N117" si="41">SUM(J109:M109)</f>
        <v>0</v>
      </c>
      <c r="O109" s="88"/>
      <c r="P109" s="88"/>
      <c r="Q109" s="88"/>
      <c r="R109" s="88"/>
      <c r="S109" s="88"/>
      <c r="T109" s="88"/>
    </row>
    <row r="110" spans="1:20" x14ac:dyDescent="0.25">
      <c r="A110" s="646"/>
      <c r="B110" s="648"/>
      <c r="C110" s="88"/>
      <c r="D110" s="88"/>
      <c r="E110" s="88"/>
      <c r="F110" s="88"/>
      <c r="G110" s="88"/>
      <c r="H110" s="88">
        <f t="shared" si="40"/>
        <v>0</v>
      </c>
      <c r="I110" s="88"/>
      <c r="J110" s="88"/>
      <c r="K110" s="88"/>
      <c r="L110" s="88"/>
      <c r="M110" s="88"/>
      <c r="N110" s="88">
        <f t="shared" si="41"/>
        <v>0</v>
      </c>
      <c r="O110" s="88"/>
      <c r="P110" s="88"/>
      <c r="Q110" s="88"/>
      <c r="R110" s="88"/>
      <c r="S110" s="88"/>
      <c r="T110" s="88"/>
    </row>
    <row r="111" spans="1:20" x14ac:dyDescent="0.25">
      <c r="A111" s="646"/>
      <c r="B111" s="648"/>
      <c r="C111" s="88"/>
      <c r="D111" s="88"/>
      <c r="E111" s="88"/>
      <c r="F111" s="88"/>
      <c r="G111" s="88"/>
      <c r="H111" s="88">
        <f t="shared" si="40"/>
        <v>0</v>
      </c>
      <c r="I111" s="88"/>
      <c r="J111" s="88"/>
      <c r="K111" s="88"/>
      <c r="L111" s="88"/>
      <c r="M111" s="88"/>
      <c r="N111" s="88">
        <f t="shared" si="41"/>
        <v>0</v>
      </c>
      <c r="O111" s="88"/>
      <c r="P111" s="88"/>
      <c r="Q111" s="88"/>
      <c r="R111" s="88"/>
      <c r="S111" s="88"/>
      <c r="T111" s="88"/>
    </row>
    <row r="112" spans="1:20" x14ac:dyDescent="0.25">
      <c r="A112" s="646"/>
      <c r="B112" s="648"/>
      <c r="C112" s="88"/>
      <c r="D112" s="88"/>
      <c r="E112" s="88"/>
      <c r="F112" s="88"/>
      <c r="G112" s="88"/>
      <c r="H112" s="88">
        <f t="shared" si="40"/>
        <v>0</v>
      </c>
      <c r="I112" s="88"/>
      <c r="J112" s="88"/>
      <c r="K112" s="88"/>
      <c r="L112" s="88"/>
      <c r="M112" s="88"/>
      <c r="N112" s="88">
        <f t="shared" si="41"/>
        <v>0</v>
      </c>
      <c r="O112" s="88"/>
      <c r="P112" s="88"/>
      <c r="Q112" s="88"/>
      <c r="R112" s="88"/>
      <c r="S112" s="88"/>
      <c r="T112" s="88"/>
    </row>
    <row r="113" spans="1:20" x14ac:dyDescent="0.25">
      <c r="A113" s="646"/>
      <c r="B113" s="648"/>
      <c r="C113" s="88"/>
      <c r="D113" s="88"/>
      <c r="E113" s="88"/>
      <c r="F113" s="88"/>
      <c r="G113" s="88"/>
      <c r="H113" s="88">
        <f t="shared" si="40"/>
        <v>0</v>
      </c>
      <c r="I113" s="88"/>
      <c r="J113" s="88"/>
      <c r="K113" s="88"/>
      <c r="L113" s="88"/>
      <c r="M113" s="88"/>
      <c r="N113" s="88">
        <f t="shared" si="41"/>
        <v>0</v>
      </c>
      <c r="O113" s="88"/>
      <c r="P113" s="88"/>
      <c r="Q113" s="88"/>
      <c r="R113" s="88"/>
      <c r="S113" s="88"/>
      <c r="T113" s="88"/>
    </row>
    <row r="114" spans="1:20" x14ac:dyDescent="0.25">
      <c r="A114" s="646"/>
      <c r="B114" s="648"/>
      <c r="C114" s="88"/>
      <c r="D114" s="88"/>
      <c r="E114" s="88"/>
      <c r="F114" s="88"/>
      <c r="G114" s="88"/>
      <c r="H114" s="88">
        <f t="shared" si="40"/>
        <v>0</v>
      </c>
      <c r="I114" s="88"/>
      <c r="J114" s="88"/>
      <c r="K114" s="88"/>
      <c r="L114" s="88"/>
      <c r="M114" s="88"/>
      <c r="N114" s="88">
        <f t="shared" si="41"/>
        <v>0</v>
      </c>
      <c r="O114" s="88"/>
      <c r="P114" s="88"/>
      <c r="Q114" s="88"/>
      <c r="R114" s="88"/>
      <c r="S114" s="88"/>
      <c r="T114" s="88"/>
    </row>
    <row r="115" spans="1:20" x14ac:dyDescent="0.25">
      <c r="A115" s="646"/>
      <c r="B115" s="648"/>
      <c r="C115" s="88"/>
      <c r="D115" s="88"/>
      <c r="E115" s="88"/>
      <c r="F115" s="88"/>
      <c r="G115" s="88"/>
      <c r="H115" s="88">
        <f t="shared" si="40"/>
        <v>0</v>
      </c>
      <c r="I115" s="88"/>
      <c r="J115" s="88"/>
      <c r="K115" s="88"/>
      <c r="L115" s="88"/>
      <c r="M115" s="88"/>
      <c r="N115" s="88">
        <f t="shared" si="41"/>
        <v>0</v>
      </c>
      <c r="O115" s="88"/>
      <c r="P115" s="88"/>
      <c r="Q115" s="88"/>
      <c r="R115" s="88"/>
      <c r="S115" s="88"/>
      <c r="T115" s="88"/>
    </row>
    <row r="116" spans="1:20" x14ac:dyDescent="0.25">
      <c r="A116" s="646"/>
      <c r="B116" s="648"/>
      <c r="C116" s="88"/>
      <c r="D116" s="88"/>
      <c r="E116" s="88"/>
      <c r="F116" s="88"/>
      <c r="G116" s="88"/>
      <c r="H116" s="88">
        <f t="shared" si="40"/>
        <v>0</v>
      </c>
      <c r="I116" s="88"/>
      <c r="J116" s="88"/>
      <c r="K116" s="88"/>
      <c r="L116" s="88"/>
      <c r="M116" s="88"/>
      <c r="N116" s="88">
        <f t="shared" si="41"/>
        <v>0</v>
      </c>
      <c r="O116" s="88"/>
      <c r="P116" s="88"/>
      <c r="Q116" s="88"/>
      <c r="R116" s="88"/>
      <c r="S116" s="88"/>
      <c r="T116" s="88"/>
    </row>
    <row r="117" spans="1:20" x14ac:dyDescent="0.25">
      <c r="A117" s="646"/>
      <c r="B117" s="648"/>
      <c r="C117" s="88"/>
      <c r="D117" s="88"/>
      <c r="E117" s="88"/>
      <c r="F117" s="88"/>
      <c r="G117" s="88"/>
      <c r="H117" s="88">
        <f t="shared" si="40"/>
        <v>0</v>
      </c>
      <c r="I117" s="88"/>
      <c r="J117" s="88"/>
      <c r="K117" s="88"/>
      <c r="L117" s="88"/>
      <c r="M117" s="88"/>
      <c r="N117" s="88">
        <f t="shared" si="41"/>
        <v>0</v>
      </c>
      <c r="O117" s="88"/>
      <c r="P117" s="88"/>
      <c r="Q117" s="88"/>
      <c r="R117" s="88"/>
      <c r="S117" s="88"/>
      <c r="T117" s="88"/>
    </row>
    <row r="118" spans="1:20" x14ac:dyDescent="0.25">
      <c r="A118" s="646"/>
      <c r="B118" s="648"/>
      <c r="C118" s="89">
        <f t="shared" ref="C118:J118" si="42">SUM(C108:C117)</f>
        <v>0</v>
      </c>
      <c r="D118" s="89">
        <f t="shared" si="42"/>
        <v>0</v>
      </c>
      <c r="E118" s="89">
        <f t="shared" si="42"/>
        <v>0</v>
      </c>
      <c r="F118" s="89">
        <f t="shared" si="42"/>
        <v>0</v>
      </c>
      <c r="G118" s="89">
        <f t="shared" si="42"/>
        <v>0</v>
      </c>
      <c r="H118" s="89">
        <f t="shared" si="42"/>
        <v>0</v>
      </c>
      <c r="I118" s="89">
        <f t="shared" si="42"/>
        <v>0</v>
      </c>
      <c r="J118" s="89">
        <f t="shared" si="42"/>
        <v>0</v>
      </c>
      <c r="K118" s="89">
        <f t="shared" ref="K118:T118" si="43">SUM(K108:K117)</f>
        <v>0</v>
      </c>
      <c r="L118" s="89">
        <f t="shared" si="43"/>
        <v>0</v>
      </c>
      <c r="M118" s="89">
        <f t="shared" si="43"/>
        <v>0</v>
      </c>
      <c r="N118" s="89">
        <f t="shared" si="43"/>
        <v>0</v>
      </c>
      <c r="O118" s="89">
        <f t="shared" si="43"/>
        <v>0</v>
      </c>
      <c r="P118" s="89">
        <f t="shared" si="43"/>
        <v>0</v>
      </c>
      <c r="Q118" s="89">
        <f t="shared" si="43"/>
        <v>0</v>
      </c>
      <c r="R118" s="89">
        <f t="shared" si="43"/>
        <v>0</v>
      </c>
      <c r="S118" s="89">
        <f t="shared" si="43"/>
        <v>0</v>
      </c>
      <c r="T118" s="89">
        <f t="shared" si="43"/>
        <v>0</v>
      </c>
    </row>
    <row r="119" spans="1:20" ht="20.25" customHeight="1" x14ac:dyDescent="0.25">
      <c r="A119" s="646"/>
      <c r="B119" s="648" t="s">
        <v>185</v>
      </c>
      <c r="C119" s="87"/>
      <c r="D119" s="88"/>
      <c r="E119" s="88"/>
      <c r="F119" s="88"/>
      <c r="G119" s="88"/>
      <c r="H119" s="88">
        <f>SUM(D119:G119)</f>
        <v>0</v>
      </c>
      <c r="I119" s="87"/>
      <c r="J119" s="88"/>
      <c r="K119" s="88"/>
      <c r="L119" s="88"/>
      <c r="M119" s="88"/>
      <c r="N119" s="88">
        <f>SUM(J119:M119)</f>
        <v>0</v>
      </c>
      <c r="O119" s="88"/>
      <c r="P119" s="88"/>
      <c r="Q119" s="88"/>
      <c r="R119" s="88"/>
      <c r="S119" s="88"/>
      <c r="T119" s="88"/>
    </row>
    <row r="120" spans="1:20" x14ac:dyDescent="0.25">
      <c r="A120" s="646"/>
      <c r="B120" s="648"/>
      <c r="C120" s="88"/>
      <c r="D120" s="88"/>
      <c r="E120" s="88"/>
      <c r="F120" s="88"/>
      <c r="G120" s="88"/>
      <c r="H120" s="88">
        <f t="shared" ref="H120:H128" si="44">SUM(D120:G120)</f>
        <v>0</v>
      </c>
      <c r="I120" s="88"/>
      <c r="J120" s="88"/>
      <c r="K120" s="88"/>
      <c r="L120" s="88"/>
      <c r="M120" s="88"/>
      <c r="N120" s="88">
        <f t="shared" ref="N120:N128" si="45">SUM(J120:M120)</f>
        <v>0</v>
      </c>
      <c r="O120" s="88"/>
      <c r="P120" s="88"/>
      <c r="Q120" s="88"/>
      <c r="R120" s="88"/>
      <c r="S120" s="88"/>
      <c r="T120" s="88"/>
    </row>
    <row r="121" spans="1:20" x14ac:dyDescent="0.25">
      <c r="A121" s="646"/>
      <c r="B121" s="648"/>
      <c r="C121" s="88"/>
      <c r="D121" s="88"/>
      <c r="E121" s="88"/>
      <c r="F121" s="88"/>
      <c r="G121" s="88"/>
      <c r="H121" s="88">
        <f t="shared" si="44"/>
        <v>0</v>
      </c>
      <c r="I121" s="88"/>
      <c r="J121" s="88"/>
      <c r="K121" s="88"/>
      <c r="L121" s="88"/>
      <c r="M121" s="88"/>
      <c r="N121" s="88">
        <f t="shared" si="45"/>
        <v>0</v>
      </c>
      <c r="O121" s="88"/>
      <c r="P121" s="88"/>
      <c r="Q121" s="88"/>
      <c r="R121" s="88"/>
      <c r="S121" s="88"/>
      <c r="T121" s="88"/>
    </row>
    <row r="122" spans="1:20" x14ac:dyDescent="0.25">
      <c r="A122" s="646"/>
      <c r="B122" s="648"/>
      <c r="C122" s="88"/>
      <c r="D122" s="88"/>
      <c r="E122" s="88"/>
      <c r="F122" s="88"/>
      <c r="G122" s="88"/>
      <c r="H122" s="88">
        <f t="shared" si="44"/>
        <v>0</v>
      </c>
      <c r="I122" s="88"/>
      <c r="J122" s="88"/>
      <c r="K122" s="88"/>
      <c r="L122" s="88"/>
      <c r="M122" s="88"/>
      <c r="N122" s="88">
        <f t="shared" si="45"/>
        <v>0</v>
      </c>
      <c r="O122" s="88"/>
      <c r="P122" s="88"/>
      <c r="Q122" s="88"/>
      <c r="R122" s="88"/>
      <c r="S122" s="88"/>
      <c r="T122" s="88"/>
    </row>
    <row r="123" spans="1:20" x14ac:dyDescent="0.25">
      <c r="A123" s="646"/>
      <c r="B123" s="648"/>
      <c r="C123" s="88"/>
      <c r="D123" s="88"/>
      <c r="E123" s="88"/>
      <c r="F123" s="88"/>
      <c r="G123" s="88"/>
      <c r="H123" s="88">
        <f t="shared" si="44"/>
        <v>0</v>
      </c>
      <c r="I123" s="88"/>
      <c r="J123" s="88"/>
      <c r="K123" s="88"/>
      <c r="L123" s="88"/>
      <c r="M123" s="88"/>
      <c r="N123" s="88">
        <f t="shared" si="45"/>
        <v>0</v>
      </c>
      <c r="O123" s="88"/>
      <c r="P123" s="88"/>
      <c r="Q123" s="88"/>
      <c r="R123" s="88"/>
      <c r="S123" s="88"/>
      <c r="T123" s="88"/>
    </row>
    <row r="124" spans="1:20" x14ac:dyDescent="0.25">
      <c r="A124" s="646"/>
      <c r="B124" s="648"/>
      <c r="C124" s="88"/>
      <c r="D124" s="88"/>
      <c r="E124" s="88"/>
      <c r="F124" s="88"/>
      <c r="G124" s="88"/>
      <c r="H124" s="88">
        <f t="shared" si="44"/>
        <v>0</v>
      </c>
      <c r="I124" s="88"/>
      <c r="J124" s="88"/>
      <c r="K124" s="88"/>
      <c r="L124" s="88"/>
      <c r="M124" s="88"/>
      <c r="N124" s="88">
        <f t="shared" si="45"/>
        <v>0</v>
      </c>
      <c r="O124" s="88"/>
      <c r="P124" s="88"/>
      <c r="Q124" s="88"/>
      <c r="R124" s="88"/>
      <c r="S124" s="88"/>
      <c r="T124" s="88"/>
    </row>
    <row r="125" spans="1:20" x14ac:dyDescent="0.25">
      <c r="A125" s="646"/>
      <c r="B125" s="648"/>
      <c r="C125" s="88"/>
      <c r="D125" s="88"/>
      <c r="E125" s="88"/>
      <c r="F125" s="88"/>
      <c r="G125" s="88"/>
      <c r="H125" s="88">
        <f t="shared" si="44"/>
        <v>0</v>
      </c>
      <c r="I125" s="88"/>
      <c r="J125" s="88"/>
      <c r="K125" s="88"/>
      <c r="L125" s="88"/>
      <c r="M125" s="88"/>
      <c r="N125" s="88">
        <f t="shared" si="45"/>
        <v>0</v>
      </c>
      <c r="O125" s="88"/>
      <c r="P125" s="88"/>
      <c r="Q125" s="88"/>
      <c r="R125" s="88"/>
      <c r="S125" s="88"/>
      <c r="T125" s="88"/>
    </row>
    <row r="126" spans="1:20" x14ac:dyDescent="0.25">
      <c r="A126" s="646"/>
      <c r="B126" s="648"/>
      <c r="C126" s="88"/>
      <c r="D126" s="88"/>
      <c r="E126" s="88"/>
      <c r="F126" s="88"/>
      <c r="G126" s="88"/>
      <c r="H126" s="88">
        <f t="shared" si="44"/>
        <v>0</v>
      </c>
      <c r="I126" s="88"/>
      <c r="J126" s="88"/>
      <c r="K126" s="88"/>
      <c r="L126" s="88"/>
      <c r="M126" s="88"/>
      <c r="N126" s="88">
        <f t="shared" si="45"/>
        <v>0</v>
      </c>
      <c r="O126" s="88"/>
      <c r="P126" s="88"/>
      <c r="Q126" s="88"/>
      <c r="R126" s="88"/>
      <c r="S126" s="88"/>
      <c r="T126" s="88"/>
    </row>
    <row r="127" spans="1:20" x14ac:dyDescent="0.25">
      <c r="A127" s="646"/>
      <c r="B127" s="648"/>
      <c r="C127" s="88"/>
      <c r="D127" s="88"/>
      <c r="E127" s="88"/>
      <c r="F127" s="88"/>
      <c r="G127" s="88"/>
      <c r="H127" s="88">
        <f t="shared" si="44"/>
        <v>0</v>
      </c>
      <c r="I127" s="88"/>
      <c r="J127" s="88"/>
      <c r="K127" s="88"/>
      <c r="L127" s="88"/>
      <c r="M127" s="88"/>
      <c r="N127" s="88">
        <f t="shared" si="45"/>
        <v>0</v>
      </c>
      <c r="O127" s="88"/>
      <c r="P127" s="88"/>
      <c r="Q127" s="88"/>
      <c r="R127" s="88"/>
      <c r="S127" s="88"/>
      <c r="T127" s="88"/>
    </row>
    <row r="128" spans="1:20" x14ac:dyDescent="0.25">
      <c r="A128" s="646"/>
      <c r="B128" s="648"/>
      <c r="C128" s="88"/>
      <c r="D128" s="88"/>
      <c r="E128" s="88"/>
      <c r="F128" s="88"/>
      <c r="G128" s="88"/>
      <c r="H128" s="88">
        <f t="shared" si="44"/>
        <v>0</v>
      </c>
      <c r="I128" s="88"/>
      <c r="J128" s="88"/>
      <c r="K128" s="88"/>
      <c r="L128" s="88"/>
      <c r="M128" s="88"/>
      <c r="N128" s="88">
        <f t="shared" si="45"/>
        <v>0</v>
      </c>
      <c r="O128" s="88"/>
      <c r="P128" s="88"/>
      <c r="Q128" s="88"/>
      <c r="R128" s="88"/>
      <c r="S128" s="88"/>
      <c r="T128" s="88"/>
    </row>
    <row r="129" spans="1:20" x14ac:dyDescent="0.25">
      <c r="A129" s="646"/>
      <c r="B129" s="648"/>
      <c r="C129" s="89">
        <f t="shared" ref="C129:N129" si="46">SUM(C119:C128)</f>
        <v>0</v>
      </c>
      <c r="D129" s="89">
        <f t="shared" si="46"/>
        <v>0</v>
      </c>
      <c r="E129" s="89">
        <f t="shared" si="46"/>
        <v>0</v>
      </c>
      <c r="F129" s="89">
        <f t="shared" si="46"/>
        <v>0</v>
      </c>
      <c r="G129" s="89">
        <f t="shared" si="46"/>
        <v>0</v>
      </c>
      <c r="H129" s="89">
        <f t="shared" si="46"/>
        <v>0</v>
      </c>
      <c r="I129" s="89">
        <f t="shared" si="46"/>
        <v>0</v>
      </c>
      <c r="J129" s="89">
        <f t="shared" si="46"/>
        <v>0</v>
      </c>
      <c r="K129" s="89">
        <f t="shared" si="46"/>
        <v>0</v>
      </c>
      <c r="L129" s="89">
        <f t="shared" si="46"/>
        <v>0</v>
      </c>
      <c r="M129" s="89">
        <f t="shared" si="46"/>
        <v>0</v>
      </c>
      <c r="N129" s="89">
        <f t="shared" si="46"/>
        <v>0</v>
      </c>
      <c r="O129" s="89">
        <f t="shared" ref="O129:T129" si="47">C129-I129</f>
        <v>0</v>
      </c>
      <c r="P129" s="89">
        <f t="shared" si="47"/>
        <v>0</v>
      </c>
      <c r="Q129" s="89">
        <f t="shared" si="47"/>
        <v>0</v>
      </c>
      <c r="R129" s="89">
        <f t="shared" si="47"/>
        <v>0</v>
      </c>
      <c r="S129" s="89">
        <f t="shared" si="47"/>
        <v>0</v>
      </c>
      <c r="T129" s="89">
        <f t="shared" si="47"/>
        <v>0</v>
      </c>
    </row>
    <row r="130" spans="1:20" x14ac:dyDescent="0.25">
      <c r="A130" s="646"/>
      <c r="B130" s="93" t="s">
        <v>191</v>
      </c>
      <c r="C130" s="90">
        <f>SUM(C129,C118)</f>
        <v>0</v>
      </c>
      <c r="D130" s="90">
        <f t="shared" ref="D130:T130" si="48">SUM(D129,D118)</f>
        <v>0</v>
      </c>
      <c r="E130" s="90">
        <f t="shared" si="48"/>
        <v>0</v>
      </c>
      <c r="F130" s="90">
        <f t="shared" si="48"/>
        <v>0</v>
      </c>
      <c r="G130" s="90">
        <f t="shared" si="48"/>
        <v>0</v>
      </c>
      <c r="H130" s="90">
        <f t="shared" si="48"/>
        <v>0</v>
      </c>
      <c r="I130" s="90">
        <f t="shared" si="48"/>
        <v>0</v>
      </c>
      <c r="J130" s="90">
        <f t="shared" si="48"/>
        <v>0</v>
      </c>
      <c r="K130" s="90">
        <f t="shared" si="48"/>
        <v>0</v>
      </c>
      <c r="L130" s="90">
        <f t="shared" si="48"/>
        <v>0</v>
      </c>
      <c r="M130" s="90">
        <f t="shared" si="48"/>
        <v>0</v>
      </c>
      <c r="N130" s="90">
        <f t="shared" si="48"/>
        <v>0</v>
      </c>
      <c r="O130" s="90">
        <f t="shared" si="48"/>
        <v>0</v>
      </c>
      <c r="P130" s="90">
        <f t="shared" si="48"/>
        <v>0</v>
      </c>
      <c r="Q130" s="90">
        <f t="shared" si="48"/>
        <v>0</v>
      </c>
      <c r="R130" s="90">
        <f t="shared" si="48"/>
        <v>0</v>
      </c>
      <c r="S130" s="90">
        <f t="shared" si="48"/>
        <v>0</v>
      </c>
      <c r="T130" s="90">
        <f t="shared" si="48"/>
        <v>0</v>
      </c>
    </row>
    <row r="131" spans="1:20" x14ac:dyDescent="0.25">
      <c r="A131" s="646"/>
      <c r="B131" s="648" t="s">
        <v>186</v>
      </c>
      <c r="C131" s="87"/>
      <c r="D131" s="88"/>
      <c r="E131" s="88"/>
      <c r="F131" s="88"/>
      <c r="G131" s="88"/>
      <c r="H131" s="88">
        <f>SUM(D131:G131)</f>
        <v>0</v>
      </c>
      <c r="I131" s="87"/>
      <c r="J131" s="88"/>
      <c r="K131" s="88"/>
      <c r="L131" s="88"/>
      <c r="M131" s="88"/>
      <c r="N131" s="88">
        <f>SUM(J131:M131)</f>
        <v>0</v>
      </c>
      <c r="O131" s="88"/>
      <c r="P131" s="88"/>
      <c r="Q131" s="88"/>
      <c r="R131" s="88"/>
      <c r="S131" s="88"/>
      <c r="T131" s="88"/>
    </row>
    <row r="132" spans="1:20" x14ac:dyDescent="0.25">
      <c r="A132" s="646"/>
      <c r="B132" s="648"/>
      <c r="C132" s="88"/>
      <c r="D132" s="88"/>
      <c r="E132" s="88"/>
      <c r="F132" s="88"/>
      <c r="G132" s="88"/>
      <c r="H132" s="88">
        <f t="shared" ref="H132:H140" si="49">SUM(D132:G132)</f>
        <v>0</v>
      </c>
      <c r="I132" s="88"/>
      <c r="J132" s="88"/>
      <c r="K132" s="88"/>
      <c r="L132" s="88"/>
      <c r="M132" s="88"/>
      <c r="N132" s="88">
        <f t="shared" ref="N132:N140" si="50">SUM(J132:M132)</f>
        <v>0</v>
      </c>
      <c r="O132" s="88"/>
      <c r="P132" s="88"/>
      <c r="Q132" s="88"/>
      <c r="R132" s="88"/>
      <c r="S132" s="88"/>
      <c r="T132" s="88"/>
    </row>
    <row r="133" spans="1:20" x14ac:dyDescent="0.25">
      <c r="A133" s="646"/>
      <c r="B133" s="648"/>
      <c r="C133" s="88"/>
      <c r="D133" s="88"/>
      <c r="E133" s="88"/>
      <c r="F133" s="88"/>
      <c r="G133" s="88"/>
      <c r="H133" s="88">
        <f t="shared" si="49"/>
        <v>0</v>
      </c>
      <c r="I133" s="88"/>
      <c r="J133" s="88"/>
      <c r="K133" s="88"/>
      <c r="L133" s="88"/>
      <c r="M133" s="88"/>
      <c r="N133" s="88">
        <f t="shared" si="50"/>
        <v>0</v>
      </c>
      <c r="O133" s="88"/>
      <c r="P133" s="88"/>
      <c r="Q133" s="88"/>
      <c r="R133" s="88"/>
      <c r="S133" s="88"/>
      <c r="T133" s="88"/>
    </row>
    <row r="134" spans="1:20" x14ac:dyDescent="0.25">
      <c r="A134" s="646"/>
      <c r="B134" s="648"/>
      <c r="C134" s="88"/>
      <c r="D134" s="88"/>
      <c r="E134" s="88"/>
      <c r="F134" s="88"/>
      <c r="G134" s="88"/>
      <c r="H134" s="88">
        <f t="shared" si="49"/>
        <v>0</v>
      </c>
      <c r="I134" s="88"/>
      <c r="J134" s="88"/>
      <c r="K134" s="88"/>
      <c r="L134" s="88"/>
      <c r="M134" s="88"/>
      <c r="N134" s="88">
        <f t="shared" si="50"/>
        <v>0</v>
      </c>
      <c r="O134" s="88"/>
      <c r="P134" s="88"/>
      <c r="Q134" s="88"/>
      <c r="R134" s="88"/>
      <c r="S134" s="88"/>
      <c r="T134" s="88"/>
    </row>
    <row r="135" spans="1:20" x14ac:dyDescent="0.25">
      <c r="A135" s="646"/>
      <c r="B135" s="648"/>
      <c r="C135" s="88"/>
      <c r="D135" s="88"/>
      <c r="E135" s="88"/>
      <c r="F135" s="88"/>
      <c r="G135" s="88"/>
      <c r="H135" s="88">
        <f t="shared" si="49"/>
        <v>0</v>
      </c>
      <c r="I135" s="88"/>
      <c r="J135" s="88"/>
      <c r="K135" s="88"/>
      <c r="L135" s="88"/>
      <c r="M135" s="88"/>
      <c r="N135" s="88">
        <f t="shared" si="50"/>
        <v>0</v>
      </c>
      <c r="O135" s="88"/>
      <c r="P135" s="88"/>
      <c r="Q135" s="88"/>
      <c r="R135" s="88"/>
      <c r="S135" s="88"/>
      <c r="T135" s="88"/>
    </row>
    <row r="136" spans="1:20" x14ac:dyDescent="0.25">
      <c r="A136" s="646"/>
      <c r="B136" s="648"/>
      <c r="C136" s="88"/>
      <c r="D136" s="88"/>
      <c r="E136" s="88"/>
      <c r="F136" s="88"/>
      <c r="G136" s="88"/>
      <c r="H136" s="88">
        <f t="shared" si="49"/>
        <v>0</v>
      </c>
      <c r="I136" s="88"/>
      <c r="J136" s="88"/>
      <c r="K136" s="88"/>
      <c r="L136" s="88"/>
      <c r="M136" s="88"/>
      <c r="N136" s="88">
        <f t="shared" si="50"/>
        <v>0</v>
      </c>
      <c r="O136" s="88"/>
      <c r="P136" s="88"/>
      <c r="Q136" s="88"/>
      <c r="R136" s="88"/>
      <c r="S136" s="88"/>
      <c r="T136" s="88"/>
    </row>
    <row r="137" spans="1:20" x14ac:dyDescent="0.25">
      <c r="A137" s="646"/>
      <c r="B137" s="648"/>
      <c r="C137" s="88"/>
      <c r="D137" s="88"/>
      <c r="E137" s="88"/>
      <c r="F137" s="88"/>
      <c r="G137" s="88"/>
      <c r="H137" s="88">
        <f t="shared" si="49"/>
        <v>0</v>
      </c>
      <c r="I137" s="88"/>
      <c r="J137" s="88"/>
      <c r="K137" s="88"/>
      <c r="L137" s="88"/>
      <c r="M137" s="88"/>
      <c r="N137" s="88">
        <f t="shared" si="50"/>
        <v>0</v>
      </c>
      <c r="O137" s="88"/>
      <c r="P137" s="88"/>
      <c r="Q137" s="88"/>
      <c r="R137" s="88"/>
      <c r="S137" s="88"/>
      <c r="T137" s="88"/>
    </row>
    <row r="138" spans="1:20" x14ac:dyDescent="0.25">
      <c r="A138" s="646"/>
      <c r="B138" s="648"/>
      <c r="C138" s="88"/>
      <c r="D138" s="88"/>
      <c r="E138" s="88"/>
      <c r="F138" s="88"/>
      <c r="G138" s="88"/>
      <c r="H138" s="88">
        <f t="shared" si="49"/>
        <v>0</v>
      </c>
      <c r="I138" s="88"/>
      <c r="J138" s="88"/>
      <c r="K138" s="88"/>
      <c r="L138" s="88"/>
      <c r="M138" s="88"/>
      <c r="N138" s="88">
        <f t="shared" si="50"/>
        <v>0</v>
      </c>
      <c r="O138" s="88"/>
      <c r="P138" s="88"/>
      <c r="Q138" s="88"/>
      <c r="R138" s="88"/>
      <c r="S138" s="88"/>
      <c r="T138" s="88"/>
    </row>
    <row r="139" spans="1:20" x14ac:dyDescent="0.25">
      <c r="A139" s="646"/>
      <c r="B139" s="648"/>
      <c r="C139" s="88"/>
      <c r="D139" s="88"/>
      <c r="E139" s="88"/>
      <c r="F139" s="88"/>
      <c r="G139" s="88"/>
      <c r="H139" s="88">
        <f t="shared" si="49"/>
        <v>0</v>
      </c>
      <c r="I139" s="88"/>
      <c r="J139" s="88"/>
      <c r="K139" s="88"/>
      <c r="L139" s="88"/>
      <c r="M139" s="88"/>
      <c r="N139" s="88">
        <f t="shared" si="50"/>
        <v>0</v>
      </c>
      <c r="O139" s="88"/>
      <c r="P139" s="88"/>
      <c r="Q139" s="88"/>
      <c r="R139" s="88"/>
      <c r="S139" s="88"/>
      <c r="T139" s="88"/>
    </row>
    <row r="140" spans="1:20" x14ac:dyDescent="0.25">
      <c r="A140" s="646"/>
      <c r="B140" s="648"/>
      <c r="C140" s="88"/>
      <c r="D140" s="88"/>
      <c r="E140" s="88"/>
      <c r="F140" s="88"/>
      <c r="G140" s="88"/>
      <c r="H140" s="88">
        <f t="shared" si="49"/>
        <v>0</v>
      </c>
      <c r="I140" s="88"/>
      <c r="J140" s="88"/>
      <c r="K140" s="88"/>
      <c r="L140" s="88"/>
      <c r="M140" s="88"/>
      <c r="N140" s="88">
        <f t="shared" si="50"/>
        <v>0</v>
      </c>
      <c r="O140" s="88"/>
      <c r="P140" s="88"/>
      <c r="Q140" s="88"/>
      <c r="R140" s="88"/>
      <c r="S140" s="88"/>
      <c r="T140" s="88"/>
    </row>
    <row r="141" spans="1:20" x14ac:dyDescent="0.25">
      <c r="A141" s="647"/>
      <c r="B141" s="648"/>
      <c r="C141" s="89">
        <f t="shared" ref="C141:J141" si="51">SUM(C131:C140)</f>
        <v>0</v>
      </c>
      <c r="D141" s="89">
        <f t="shared" si="51"/>
        <v>0</v>
      </c>
      <c r="E141" s="89">
        <f t="shared" si="51"/>
        <v>0</v>
      </c>
      <c r="F141" s="89">
        <f t="shared" si="51"/>
        <v>0</v>
      </c>
      <c r="G141" s="89">
        <f t="shared" si="51"/>
        <v>0</v>
      </c>
      <c r="H141" s="89">
        <f t="shared" si="51"/>
        <v>0</v>
      </c>
      <c r="I141" s="89">
        <f t="shared" si="51"/>
        <v>0</v>
      </c>
      <c r="J141" s="89">
        <f t="shared" si="51"/>
        <v>0</v>
      </c>
      <c r="K141" s="89">
        <f t="shared" ref="K141:T141" si="52">SUM(K131:K140)</f>
        <v>0</v>
      </c>
      <c r="L141" s="89">
        <f t="shared" si="52"/>
        <v>0</v>
      </c>
      <c r="M141" s="89">
        <f t="shared" si="52"/>
        <v>0</v>
      </c>
      <c r="N141" s="89">
        <f t="shared" si="52"/>
        <v>0</v>
      </c>
      <c r="O141" s="89">
        <f t="shared" si="52"/>
        <v>0</v>
      </c>
      <c r="P141" s="89">
        <f t="shared" si="52"/>
        <v>0</v>
      </c>
      <c r="Q141" s="89">
        <f t="shared" si="52"/>
        <v>0</v>
      </c>
      <c r="R141" s="89">
        <f t="shared" si="52"/>
        <v>0</v>
      </c>
      <c r="S141" s="89">
        <f t="shared" si="52"/>
        <v>0</v>
      </c>
      <c r="T141" s="89">
        <f t="shared" si="52"/>
        <v>0</v>
      </c>
    </row>
    <row r="142" spans="1:20" x14ac:dyDescent="0.25">
      <c r="A142" s="654" t="s">
        <v>192</v>
      </c>
      <c r="B142" s="654"/>
      <c r="C142" s="90">
        <f>SUM(C141,C130,C107)</f>
        <v>0</v>
      </c>
      <c r="D142" s="90">
        <f t="shared" ref="D142:T142" si="53">SUM(D141,D130,D107)</f>
        <v>0</v>
      </c>
      <c r="E142" s="90">
        <f t="shared" si="53"/>
        <v>0</v>
      </c>
      <c r="F142" s="90">
        <f t="shared" si="53"/>
        <v>0</v>
      </c>
      <c r="G142" s="90">
        <f t="shared" si="53"/>
        <v>0</v>
      </c>
      <c r="H142" s="90">
        <f t="shared" si="53"/>
        <v>0</v>
      </c>
      <c r="I142" s="90">
        <f t="shared" si="53"/>
        <v>0</v>
      </c>
      <c r="J142" s="90">
        <f t="shared" si="53"/>
        <v>0</v>
      </c>
      <c r="K142" s="90">
        <f t="shared" si="53"/>
        <v>0</v>
      </c>
      <c r="L142" s="90">
        <f t="shared" si="53"/>
        <v>0</v>
      </c>
      <c r="M142" s="90">
        <f t="shared" si="53"/>
        <v>0</v>
      </c>
      <c r="N142" s="90">
        <f t="shared" si="53"/>
        <v>0</v>
      </c>
      <c r="O142" s="90">
        <f t="shared" si="53"/>
        <v>0</v>
      </c>
      <c r="P142" s="90">
        <f t="shared" si="53"/>
        <v>0</v>
      </c>
      <c r="Q142" s="90">
        <f t="shared" si="53"/>
        <v>0</v>
      </c>
      <c r="R142" s="90">
        <f t="shared" si="53"/>
        <v>0</v>
      </c>
      <c r="S142" s="90">
        <f t="shared" si="53"/>
        <v>0</v>
      </c>
      <c r="T142" s="90">
        <f t="shared" si="53"/>
        <v>0</v>
      </c>
    </row>
    <row r="143" spans="1:20" x14ac:dyDescent="0.25">
      <c r="A143" s="655" t="s">
        <v>193</v>
      </c>
      <c r="B143" s="656"/>
      <c r="C143" s="143">
        <f t="shared" ref="C143:T143" si="54">SUM(C49,C15)</f>
        <v>0</v>
      </c>
      <c r="D143" s="143">
        <f t="shared" si="54"/>
        <v>0</v>
      </c>
      <c r="E143" s="143">
        <f t="shared" si="54"/>
        <v>0</v>
      </c>
      <c r="F143" s="143">
        <f t="shared" si="54"/>
        <v>0</v>
      </c>
      <c r="G143" s="143">
        <f t="shared" si="54"/>
        <v>0</v>
      </c>
      <c r="H143" s="143">
        <f t="shared" si="54"/>
        <v>0</v>
      </c>
      <c r="I143" s="143">
        <f t="shared" si="54"/>
        <v>0</v>
      </c>
      <c r="J143" s="143">
        <f t="shared" si="54"/>
        <v>0</v>
      </c>
      <c r="K143" s="143">
        <f t="shared" si="54"/>
        <v>0</v>
      </c>
      <c r="L143" s="143">
        <f t="shared" si="54"/>
        <v>0</v>
      </c>
      <c r="M143" s="143">
        <f t="shared" si="54"/>
        <v>0</v>
      </c>
      <c r="N143" s="143">
        <f t="shared" si="54"/>
        <v>0</v>
      </c>
      <c r="O143" s="143">
        <f t="shared" si="54"/>
        <v>0</v>
      </c>
      <c r="P143" s="143">
        <f t="shared" si="54"/>
        <v>0</v>
      </c>
      <c r="Q143" s="143">
        <f t="shared" si="54"/>
        <v>0</v>
      </c>
      <c r="R143" s="143">
        <f t="shared" si="54"/>
        <v>0</v>
      </c>
      <c r="S143" s="143">
        <f t="shared" si="54"/>
        <v>0</v>
      </c>
      <c r="T143" s="143">
        <f t="shared" si="54"/>
        <v>0</v>
      </c>
    </row>
    <row r="144" spans="1:20" x14ac:dyDescent="0.25">
      <c r="A144" s="91"/>
      <c r="B144" s="91"/>
      <c r="C144" s="87"/>
      <c r="D144" s="92"/>
      <c r="E144" s="87"/>
      <c r="F144" s="87"/>
      <c r="G144" s="87"/>
      <c r="H144" s="87"/>
      <c r="I144" s="87"/>
      <c r="J144" s="92"/>
      <c r="K144" s="87"/>
      <c r="L144" s="87"/>
      <c r="M144" s="87"/>
      <c r="N144" s="87"/>
      <c r="O144" s="87"/>
      <c r="P144" s="87"/>
      <c r="Q144" s="87"/>
      <c r="R144" s="87"/>
      <c r="S144" s="87"/>
      <c r="T144" s="87"/>
    </row>
    <row r="145" spans="1:20" x14ac:dyDescent="0.25">
      <c r="A145" s="653" t="s">
        <v>8</v>
      </c>
      <c r="B145" s="653"/>
      <c r="C145" s="653"/>
      <c r="D145" s="653"/>
      <c r="E145" s="653"/>
      <c r="F145" s="653"/>
      <c r="G145" s="653"/>
      <c r="H145" s="653"/>
      <c r="I145" s="653"/>
      <c r="J145" s="653"/>
      <c r="K145" s="653"/>
      <c r="L145" s="653"/>
      <c r="M145" s="653"/>
      <c r="N145" s="653"/>
      <c r="O145" s="653"/>
      <c r="P145" s="653"/>
      <c r="Q145" s="653"/>
      <c r="R145" s="653"/>
      <c r="S145" s="653"/>
      <c r="T145" s="653"/>
    </row>
    <row r="146" spans="1:20" x14ac:dyDescent="0.25">
      <c r="A146" s="649" t="s">
        <v>5</v>
      </c>
      <c r="B146" s="650"/>
      <c r="C146" s="653" t="s">
        <v>200</v>
      </c>
      <c r="D146" s="653"/>
      <c r="E146" s="653"/>
      <c r="F146" s="653"/>
      <c r="G146" s="653"/>
      <c r="H146" s="653"/>
      <c r="I146" s="653" t="s">
        <v>199</v>
      </c>
      <c r="J146" s="653"/>
      <c r="K146" s="653"/>
      <c r="L146" s="653"/>
      <c r="M146" s="653"/>
      <c r="N146" s="653"/>
      <c r="O146" s="653" t="s">
        <v>178</v>
      </c>
      <c r="P146" s="653"/>
      <c r="Q146" s="653"/>
      <c r="R146" s="653"/>
      <c r="S146" s="653"/>
      <c r="T146" s="653"/>
    </row>
    <row r="147" spans="1:20" x14ac:dyDescent="0.25">
      <c r="A147" s="651"/>
      <c r="B147" s="652"/>
      <c r="C147" s="139" t="s">
        <v>9</v>
      </c>
      <c r="D147" s="97" t="s">
        <v>10</v>
      </c>
      <c r="E147" s="139" t="s">
        <v>11</v>
      </c>
      <c r="F147" s="139" t="s">
        <v>12</v>
      </c>
      <c r="G147" s="139" t="s">
        <v>180</v>
      </c>
      <c r="H147" s="139" t="s">
        <v>0</v>
      </c>
      <c r="I147" s="139" t="s">
        <v>9</v>
      </c>
      <c r="J147" s="97" t="s">
        <v>10</v>
      </c>
      <c r="K147" s="139" t="s">
        <v>11</v>
      </c>
      <c r="L147" s="139" t="s">
        <v>12</v>
      </c>
      <c r="M147" s="139" t="s">
        <v>180</v>
      </c>
      <c r="N147" s="139" t="s">
        <v>0</v>
      </c>
      <c r="O147" s="139" t="s">
        <v>9</v>
      </c>
      <c r="P147" s="139" t="s">
        <v>10</v>
      </c>
      <c r="Q147" s="139" t="s">
        <v>11</v>
      </c>
      <c r="R147" s="139" t="s">
        <v>12</v>
      </c>
      <c r="S147" s="139" t="s">
        <v>180</v>
      </c>
      <c r="T147" s="139" t="s">
        <v>0</v>
      </c>
    </row>
    <row r="148" spans="1:20" ht="20.25" customHeight="1" x14ac:dyDescent="0.25">
      <c r="A148" s="645" t="s">
        <v>183</v>
      </c>
      <c r="B148" s="648" t="s">
        <v>187</v>
      </c>
      <c r="C148" s="87"/>
      <c r="D148" s="88"/>
      <c r="E148" s="88"/>
      <c r="F148" s="88"/>
      <c r="G148" s="88"/>
      <c r="H148" s="88">
        <f>SUM(D148:G148)</f>
        <v>0</v>
      </c>
      <c r="I148" s="87"/>
      <c r="J148" s="88"/>
      <c r="K148" s="88"/>
      <c r="L148" s="88"/>
      <c r="M148" s="88"/>
      <c r="N148" s="88">
        <f>SUM(J148:M148)</f>
        <v>0</v>
      </c>
      <c r="O148" s="88"/>
      <c r="P148" s="88"/>
      <c r="Q148" s="88"/>
      <c r="R148" s="88"/>
      <c r="S148" s="88"/>
      <c r="T148" s="88"/>
    </row>
    <row r="149" spans="1:20" x14ac:dyDescent="0.25">
      <c r="A149" s="646"/>
      <c r="B149" s="648"/>
      <c r="C149" s="88"/>
      <c r="D149" s="88"/>
      <c r="E149" s="88"/>
      <c r="F149" s="88"/>
      <c r="G149" s="88"/>
      <c r="H149" s="88">
        <f t="shared" ref="H149:H157" si="55">SUM(D149:G149)</f>
        <v>0</v>
      </c>
      <c r="I149" s="88"/>
      <c r="J149" s="88"/>
      <c r="K149" s="88"/>
      <c r="L149" s="88"/>
      <c r="M149" s="88"/>
      <c r="N149" s="88">
        <f t="shared" ref="N149:N157" si="56">SUM(J149:M149)</f>
        <v>0</v>
      </c>
      <c r="O149" s="88"/>
      <c r="P149" s="88"/>
      <c r="Q149" s="88"/>
      <c r="R149" s="88"/>
      <c r="S149" s="88"/>
      <c r="T149" s="88"/>
    </row>
    <row r="150" spans="1:20" x14ac:dyDescent="0.25">
      <c r="A150" s="646"/>
      <c r="B150" s="648"/>
      <c r="C150" s="88"/>
      <c r="D150" s="88"/>
      <c r="E150" s="88"/>
      <c r="F150" s="88"/>
      <c r="G150" s="88"/>
      <c r="H150" s="88">
        <f t="shared" si="55"/>
        <v>0</v>
      </c>
      <c r="I150" s="88"/>
      <c r="J150" s="88"/>
      <c r="K150" s="88"/>
      <c r="L150" s="88"/>
      <c r="M150" s="88"/>
      <c r="N150" s="88">
        <f t="shared" si="56"/>
        <v>0</v>
      </c>
      <c r="O150" s="88"/>
      <c r="P150" s="88"/>
      <c r="Q150" s="88"/>
      <c r="R150" s="88"/>
      <c r="S150" s="88"/>
      <c r="T150" s="88"/>
    </row>
    <row r="151" spans="1:20" x14ac:dyDescent="0.25">
      <c r="A151" s="646"/>
      <c r="B151" s="648"/>
      <c r="C151" s="88"/>
      <c r="D151" s="88"/>
      <c r="E151" s="88"/>
      <c r="F151" s="88"/>
      <c r="G151" s="88"/>
      <c r="H151" s="88">
        <f t="shared" si="55"/>
        <v>0</v>
      </c>
      <c r="I151" s="88"/>
      <c r="J151" s="88"/>
      <c r="K151" s="88"/>
      <c r="L151" s="88"/>
      <c r="M151" s="88"/>
      <c r="N151" s="88">
        <f t="shared" si="56"/>
        <v>0</v>
      </c>
      <c r="O151" s="88"/>
      <c r="P151" s="88"/>
      <c r="Q151" s="88"/>
      <c r="R151" s="88"/>
      <c r="S151" s="88"/>
      <c r="T151" s="88"/>
    </row>
    <row r="152" spans="1:20" x14ac:dyDescent="0.25">
      <c r="A152" s="646"/>
      <c r="B152" s="648"/>
      <c r="C152" s="88"/>
      <c r="D152" s="88"/>
      <c r="E152" s="88"/>
      <c r="F152" s="88"/>
      <c r="G152" s="88"/>
      <c r="H152" s="88">
        <f t="shared" si="55"/>
        <v>0</v>
      </c>
      <c r="I152" s="88"/>
      <c r="J152" s="88"/>
      <c r="K152" s="88"/>
      <c r="L152" s="88"/>
      <c r="M152" s="88"/>
      <c r="N152" s="88">
        <f t="shared" si="56"/>
        <v>0</v>
      </c>
      <c r="O152" s="88"/>
      <c r="P152" s="88"/>
      <c r="Q152" s="88"/>
      <c r="R152" s="88"/>
      <c r="S152" s="88"/>
      <c r="T152" s="88"/>
    </row>
    <row r="153" spans="1:20" x14ac:dyDescent="0.25">
      <c r="A153" s="646"/>
      <c r="B153" s="648"/>
      <c r="C153" s="88"/>
      <c r="D153" s="88"/>
      <c r="E153" s="88"/>
      <c r="F153" s="88"/>
      <c r="G153" s="88"/>
      <c r="H153" s="88">
        <f t="shared" si="55"/>
        <v>0</v>
      </c>
      <c r="I153" s="88"/>
      <c r="J153" s="88"/>
      <c r="K153" s="88"/>
      <c r="L153" s="88"/>
      <c r="M153" s="88"/>
      <c r="N153" s="88">
        <f t="shared" si="56"/>
        <v>0</v>
      </c>
      <c r="O153" s="88"/>
      <c r="P153" s="88"/>
      <c r="Q153" s="88"/>
      <c r="R153" s="88"/>
      <c r="S153" s="88"/>
      <c r="T153" s="88"/>
    </row>
    <row r="154" spans="1:20" x14ac:dyDescent="0.25">
      <c r="A154" s="646"/>
      <c r="B154" s="648"/>
      <c r="C154" s="88"/>
      <c r="D154" s="88"/>
      <c r="E154" s="88"/>
      <c r="F154" s="88"/>
      <c r="G154" s="88"/>
      <c r="H154" s="88">
        <f t="shared" si="55"/>
        <v>0</v>
      </c>
      <c r="I154" s="88"/>
      <c r="J154" s="88"/>
      <c r="K154" s="88"/>
      <c r="L154" s="88"/>
      <c r="M154" s="88"/>
      <c r="N154" s="88">
        <f t="shared" si="56"/>
        <v>0</v>
      </c>
      <c r="O154" s="88"/>
      <c r="P154" s="88"/>
      <c r="Q154" s="88"/>
      <c r="R154" s="88"/>
      <c r="S154" s="88"/>
      <c r="T154" s="88"/>
    </row>
    <row r="155" spans="1:20" x14ac:dyDescent="0.25">
      <c r="A155" s="646"/>
      <c r="B155" s="648"/>
      <c r="C155" s="88"/>
      <c r="D155" s="88"/>
      <c r="E155" s="88"/>
      <c r="F155" s="88"/>
      <c r="G155" s="88"/>
      <c r="H155" s="88">
        <f t="shared" si="55"/>
        <v>0</v>
      </c>
      <c r="I155" s="88"/>
      <c r="J155" s="88"/>
      <c r="K155" s="88"/>
      <c r="L155" s="88"/>
      <c r="M155" s="88"/>
      <c r="N155" s="88">
        <f t="shared" si="56"/>
        <v>0</v>
      </c>
      <c r="O155" s="88"/>
      <c r="P155" s="88"/>
      <c r="Q155" s="88"/>
      <c r="R155" s="88"/>
      <c r="S155" s="88"/>
      <c r="T155" s="88"/>
    </row>
    <row r="156" spans="1:20" x14ac:dyDescent="0.25">
      <c r="A156" s="646"/>
      <c r="B156" s="648"/>
      <c r="C156" s="88"/>
      <c r="D156" s="88"/>
      <c r="E156" s="88"/>
      <c r="F156" s="88"/>
      <c r="G156" s="88"/>
      <c r="H156" s="88">
        <f t="shared" si="55"/>
        <v>0</v>
      </c>
      <c r="I156" s="88"/>
      <c r="J156" s="88"/>
      <c r="K156" s="88"/>
      <c r="L156" s="88"/>
      <c r="M156" s="88"/>
      <c r="N156" s="88">
        <f t="shared" si="56"/>
        <v>0</v>
      </c>
      <c r="O156" s="88"/>
      <c r="P156" s="88"/>
      <c r="Q156" s="88"/>
      <c r="R156" s="88"/>
      <c r="S156" s="88"/>
      <c r="T156" s="88"/>
    </row>
    <row r="157" spans="1:20" x14ac:dyDescent="0.25">
      <c r="A157" s="646"/>
      <c r="B157" s="648"/>
      <c r="C157" s="88"/>
      <c r="D157" s="88"/>
      <c r="E157" s="88"/>
      <c r="F157" s="88"/>
      <c r="G157" s="88"/>
      <c r="H157" s="88">
        <f t="shared" si="55"/>
        <v>0</v>
      </c>
      <c r="I157" s="88"/>
      <c r="J157" s="88"/>
      <c r="K157" s="88"/>
      <c r="L157" s="88"/>
      <c r="M157" s="88"/>
      <c r="N157" s="88">
        <f t="shared" si="56"/>
        <v>0</v>
      </c>
      <c r="O157" s="88"/>
      <c r="P157" s="88"/>
      <c r="Q157" s="88"/>
      <c r="R157" s="88"/>
      <c r="S157" s="88"/>
      <c r="T157" s="88"/>
    </row>
    <row r="158" spans="1:20" x14ac:dyDescent="0.25">
      <c r="A158" s="646"/>
      <c r="B158" s="648"/>
      <c r="C158" s="89">
        <f t="shared" ref="C158:N158" si="57">SUM(C148:C157)</f>
        <v>0</v>
      </c>
      <c r="D158" s="89">
        <f t="shared" si="57"/>
        <v>0</v>
      </c>
      <c r="E158" s="89">
        <f t="shared" si="57"/>
        <v>0</v>
      </c>
      <c r="F158" s="89">
        <f t="shared" si="57"/>
        <v>0</v>
      </c>
      <c r="G158" s="89">
        <f t="shared" si="57"/>
        <v>0</v>
      </c>
      <c r="H158" s="89">
        <f t="shared" si="57"/>
        <v>0</v>
      </c>
      <c r="I158" s="89">
        <f t="shared" si="57"/>
        <v>0</v>
      </c>
      <c r="J158" s="89">
        <f t="shared" si="57"/>
        <v>0</v>
      </c>
      <c r="K158" s="89">
        <f t="shared" si="57"/>
        <v>0</v>
      </c>
      <c r="L158" s="89">
        <f t="shared" si="57"/>
        <v>0</v>
      </c>
      <c r="M158" s="89">
        <f t="shared" si="57"/>
        <v>0</v>
      </c>
      <c r="N158" s="89">
        <f t="shared" si="57"/>
        <v>0</v>
      </c>
      <c r="O158" s="89">
        <f t="shared" ref="O158:T158" si="58">C158-I158</f>
        <v>0</v>
      </c>
      <c r="P158" s="89">
        <f t="shared" si="58"/>
        <v>0</v>
      </c>
      <c r="Q158" s="89">
        <f t="shared" si="58"/>
        <v>0</v>
      </c>
      <c r="R158" s="89">
        <f t="shared" si="58"/>
        <v>0</v>
      </c>
      <c r="S158" s="89">
        <f t="shared" si="58"/>
        <v>0</v>
      </c>
      <c r="T158" s="89">
        <f t="shared" si="58"/>
        <v>0</v>
      </c>
    </row>
    <row r="159" spans="1:20" ht="20.25" customHeight="1" x14ac:dyDescent="0.25">
      <c r="A159" s="646"/>
      <c r="B159" s="648" t="s">
        <v>188</v>
      </c>
      <c r="C159" s="87"/>
      <c r="D159" s="88"/>
      <c r="E159" s="88"/>
      <c r="F159" s="88"/>
      <c r="G159" s="88"/>
      <c r="H159" s="88">
        <f>SUM(D159:G159)</f>
        <v>0</v>
      </c>
      <c r="I159" s="87"/>
      <c r="J159" s="88"/>
      <c r="K159" s="88"/>
      <c r="L159" s="88"/>
      <c r="M159" s="88"/>
      <c r="N159" s="88">
        <f>SUM(J159:M159)</f>
        <v>0</v>
      </c>
      <c r="O159" s="88"/>
      <c r="P159" s="88"/>
      <c r="Q159" s="88"/>
      <c r="R159" s="88"/>
      <c r="S159" s="88"/>
      <c r="T159" s="88"/>
    </row>
    <row r="160" spans="1:20" x14ac:dyDescent="0.25">
      <c r="A160" s="646"/>
      <c r="B160" s="648"/>
      <c r="C160" s="88"/>
      <c r="D160" s="88"/>
      <c r="E160" s="88"/>
      <c r="F160" s="88"/>
      <c r="G160" s="88"/>
      <c r="H160" s="88">
        <f t="shared" ref="H160:H168" si="59">SUM(D160:G160)</f>
        <v>0</v>
      </c>
      <c r="I160" s="88"/>
      <c r="J160" s="88"/>
      <c r="K160" s="88"/>
      <c r="L160" s="88"/>
      <c r="M160" s="88"/>
      <c r="N160" s="88">
        <f t="shared" ref="N160:N168" si="60">SUM(J160:M160)</f>
        <v>0</v>
      </c>
      <c r="O160" s="88"/>
      <c r="P160" s="88"/>
      <c r="Q160" s="88"/>
      <c r="R160" s="88"/>
      <c r="S160" s="88"/>
      <c r="T160" s="88"/>
    </row>
    <row r="161" spans="1:20" x14ac:dyDescent="0.25">
      <c r="A161" s="646"/>
      <c r="B161" s="648"/>
      <c r="C161" s="88"/>
      <c r="D161" s="88"/>
      <c r="E161" s="88"/>
      <c r="F161" s="88"/>
      <c r="G161" s="88"/>
      <c r="H161" s="88">
        <f t="shared" si="59"/>
        <v>0</v>
      </c>
      <c r="I161" s="88"/>
      <c r="J161" s="88"/>
      <c r="K161" s="88"/>
      <c r="L161" s="88"/>
      <c r="M161" s="88"/>
      <c r="N161" s="88">
        <f t="shared" si="60"/>
        <v>0</v>
      </c>
      <c r="O161" s="88"/>
      <c r="P161" s="88"/>
      <c r="Q161" s="88"/>
      <c r="R161" s="88"/>
      <c r="S161" s="88"/>
      <c r="T161" s="88"/>
    </row>
    <row r="162" spans="1:20" x14ac:dyDescent="0.25">
      <c r="A162" s="646"/>
      <c r="B162" s="648"/>
      <c r="C162" s="88"/>
      <c r="D162" s="88"/>
      <c r="E162" s="88"/>
      <c r="F162" s="88"/>
      <c r="G162" s="88"/>
      <c r="H162" s="88">
        <f t="shared" si="59"/>
        <v>0</v>
      </c>
      <c r="I162" s="88"/>
      <c r="J162" s="88"/>
      <c r="K162" s="88"/>
      <c r="L162" s="88"/>
      <c r="M162" s="88"/>
      <c r="N162" s="88">
        <f t="shared" si="60"/>
        <v>0</v>
      </c>
      <c r="O162" s="88"/>
      <c r="P162" s="88"/>
      <c r="Q162" s="88"/>
      <c r="R162" s="88"/>
      <c r="S162" s="88"/>
      <c r="T162" s="88"/>
    </row>
    <row r="163" spans="1:20" x14ac:dyDescent="0.25">
      <c r="A163" s="646"/>
      <c r="B163" s="648"/>
      <c r="C163" s="88"/>
      <c r="D163" s="88"/>
      <c r="E163" s="88"/>
      <c r="F163" s="88"/>
      <c r="G163" s="88"/>
      <c r="H163" s="88">
        <f t="shared" si="59"/>
        <v>0</v>
      </c>
      <c r="I163" s="88"/>
      <c r="J163" s="88"/>
      <c r="K163" s="88"/>
      <c r="L163" s="88"/>
      <c r="M163" s="88"/>
      <c r="N163" s="88">
        <f t="shared" si="60"/>
        <v>0</v>
      </c>
      <c r="O163" s="88"/>
      <c r="P163" s="88"/>
      <c r="Q163" s="88"/>
      <c r="R163" s="88"/>
      <c r="S163" s="88"/>
      <c r="T163" s="88"/>
    </row>
    <row r="164" spans="1:20" x14ac:dyDescent="0.25">
      <c r="A164" s="646"/>
      <c r="B164" s="648"/>
      <c r="C164" s="88"/>
      <c r="D164" s="88"/>
      <c r="E164" s="88"/>
      <c r="F164" s="88"/>
      <c r="G164" s="88"/>
      <c r="H164" s="88">
        <f t="shared" si="59"/>
        <v>0</v>
      </c>
      <c r="I164" s="88"/>
      <c r="J164" s="88"/>
      <c r="K164" s="88"/>
      <c r="L164" s="88"/>
      <c r="M164" s="88"/>
      <c r="N164" s="88">
        <f t="shared" si="60"/>
        <v>0</v>
      </c>
      <c r="O164" s="88"/>
      <c r="P164" s="88"/>
      <c r="Q164" s="88"/>
      <c r="R164" s="88"/>
      <c r="S164" s="88"/>
      <c r="T164" s="88"/>
    </row>
    <row r="165" spans="1:20" x14ac:dyDescent="0.25">
      <c r="A165" s="646"/>
      <c r="B165" s="648"/>
      <c r="C165" s="88"/>
      <c r="D165" s="88"/>
      <c r="E165" s="88"/>
      <c r="F165" s="88"/>
      <c r="G165" s="88"/>
      <c r="H165" s="88">
        <f t="shared" si="59"/>
        <v>0</v>
      </c>
      <c r="I165" s="88"/>
      <c r="J165" s="88"/>
      <c r="K165" s="88"/>
      <c r="L165" s="88"/>
      <c r="M165" s="88"/>
      <c r="N165" s="88">
        <f t="shared" si="60"/>
        <v>0</v>
      </c>
      <c r="O165" s="88"/>
      <c r="P165" s="88"/>
      <c r="Q165" s="88"/>
      <c r="R165" s="88"/>
      <c r="S165" s="88"/>
      <c r="T165" s="88"/>
    </row>
    <row r="166" spans="1:20" x14ac:dyDescent="0.25">
      <c r="A166" s="646"/>
      <c r="B166" s="648"/>
      <c r="C166" s="88"/>
      <c r="D166" s="88"/>
      <c r="E166" s="88"/>
      <c r="F166" s="88"/>
      <c r="G166" s="88"/>
      <c r="H166" s="88">
        <f t="shared" si="59"/>
        <v>0</v>
      </c>
      <c r="I166" s="88"/>
      <c r="J166" s="88"/>
      <c r="K166" s="88"/>
      <c r="L166" s="88"/>
      <c r="M166" s="88"/>
      <c r="N166" s="88">
        <f t="shared" si="60"/>
        <v>0</v>
      </c>
      <c r="O166" s="88"/>
      <c r="P166" s="88"/>
      <c r="Q166" s="88"/>
      <c r="R166" s="88"/>
      <c r="S166" s="88"/>
      <c r="T166" s="88"/>
    </row>
    <row r="167" spans="1:20" x14ac:dyDescent="0.25">
      <c r="A167" s="646"/>
      <c r="B167" s="648"/>
      <c r="C167" s="88"/>
      <c r="D167" s="88"/>
      <c r="E167" s="88"/>
      <c r="F167" s="88"/>
      <c r="G167" s="88"/>
      <c r="H167" s="88">
        <f t="shared" si="59"/>
        <v>0</v>
      </c>
      <c r="I167" s="88"/>
      <c r="J167" s="88"/>
      <c r="K167" s="88"/>
      <c r="L167" s="88"/>
      <c r="M167" s="88"/>
      <c r="N167" s="88">
        <f t="shared" si="60"/>
        <v>0</v>
      </c>
      <c r="O167" s="88"/>
      <c r="P167" s="88"/>
      <c r="Q167" s="88"/>
      <c r="R167" s="88"/>
      <c r="S167" s="88"/>
      <c r="T167" s="88"/>
    </row>
    <row r="168" spans="1:20" x14ac:dyDescent="0.25">
      <c r="A168" s="646"/>
      <c r="B168" s="648"/>
      <c r="C168" s="88"/>
      <c r="D168" s="88"/>
      <c r="E168" s="88"/>
      <c r="F168" s="88"/>
      <c r="G168" s="88"/>
      <c r="H168" s="88">
        <f t="shared" si="59"/>
        <v>0</v>
      </c>
      <c r="I168" s="88"/>
      <c r="J168" s="88"/>
      <c r="K168" s="88"/>
      <c r="L168" s="88"/>
      <c r="M168" s="88"/>
      <c r="N168" s="88">
        <f t="shared" si="60"/>
        <v>0</v>
      </c>
      <c r="O168" s="88"/>
      <c r="P168" s="88"/>
      <c r="Q168" s="88"/>
      <c r="R168" s="88"/>
      <c r="S168" s="88"/>
      <c r="T168" s="88"/>
    </row>
    <row r="169" spans="1:20" x14ac:dyDescent="0.25">
      <c r="A169" s="646"/>
      <c r="B169" s="648"/>
      <c r="C169" s="89">
        <f t="shared" ref="C169:N169" si="61">SUM(C159:C168)</f>
        <v>0</v>
      </c>
      <c r="D169" s="89">
        <f t="shared" si="61"/>
        <v>0</v>
      </c>
      <c r="E169" s="89">
        <f t="shared" si="61"/>
        <v>0</v>
      </c>
      <c r="F169" s="89">
        <f t="shared" si="61"/>
        <v>0</v>
      </c>
      <c r="G169" s="89">
        <f t="shared" si="61"/>
        <v>0</v>
      </c>
      <c r="H169" s="89">
        <f t="shared" si="61"/>
        <v>0</v>
      </c>
      <c r="I169" s="89">
        <f t="shared" si="61"/>
        <v>0</v>
      </c>
      <c r="J169" s="89">
        <f t="shared" si="61"/>
        <v>0</v>
      </c>
      <c r="K169" s="89">
        <f t="shared" si="61"/>
        <v>0</v>
      </c>
      <c r="L169" s="89">
        <f t="shared" si="61"/>
        <v>0</v>
      </c>
      <c r="M169" s="89">
        <f t="shared" si="61"/>
        <v>0</v>
      </c>
      <c r="N169" s="89">
        <f t="shared" si="61"/>
        <v>0</v>
      </c>
      <c r="O169" s="89">
        <f t="shared" ref="O169:T169" si="62">C169-I169</f>
        <v>0</v>
      </c>
      <c r="P169" s="89">
        <f t="shared" si="62"/>
        <v>0</v>
      </c>
      <c r="Q169" s="89">
        <f t="shared" si="62"/>
        <v>0</v>
      </c>
      <c r="R169" s="89">
        <f t="shared" si="62"/>
        <v>0</v>
      </c>
      <c r="S169" s="89">
        <f t="shared" si="62"/>
        <v>0</v>
      </c>
      <c r="T169" s="89">
        <f t="shared" si="62"/>
        <v>0</v>
      </c>
    </row>
    <row r="170" spans="1:20" ht="20.25" customHeight="1" x14ac:dyDescent="0.25">
      <c r="A170" s="646"/>
      <c r="B170" s="648" t="s">
        <v>189</v>
      </c>
      <c r="C170" s="87"/>
      <c r="D170" s="88"/>
      <c r="E170" s="88"/>
      <c r="F170" s="88"/>
      <c r="G170" s="88"/>
      <c r="H170" s="88">
        <f>SUM(D170:G170)</f>
        <v>0</v>
      </c>
      <c r="I170" s="87"/>
      <c r="J170" s="88"/>
      <c r="K170" s="88"/>
      <c r="L170" s="88"/>
      <c r="M170" s="88"/>
      <c r="N170" s="88">
        <f>SUM(J170:M170)</f>
        <v>0</v>
      </c>
      <c r="O170" s="88"/>
      <c r="P170" s="88"/>
      <c r="Q170" s="88"/>
      <c r="R170" s="88"/>
      <c r="S170" s="88"/>
      <c r="T170" s="88"/>
    </row>
    <row r="171" spans="1:20" x14ac:dyDescent="0.25">
      <c r="A171" s="646"/>
      <c r="B171" s="648"/>
      <c r="C171" s="88"/>
      <c r="D171" s="88"/>
      <c r="E171" s="88"/>
      <c r="F171" s="88"/>
      <c r="G171" s="88"/>
      <c r="H171" s="88">
        <f t="shared" ref="H171:H179" si="63">SUM(D171:G171)</f>
        <v>0</v>
      </c>
      <c r="I171" s="88"/>
      <c r="J171" s="88"/>
      <c r="K171" s="88"/>
      <c r="L171" s="88"/>
      <c r="M171" s="88"/>
      <c r="N171" s="88">
        <f t="shared" ref="N171:N179" si="64">SUM(J171:M171)</f>
        <v>0</v>
      </c>
      <c r="O171" s="88"/>
      <c r="P171" s="88"/>
      <c r="Q171" s="88"/>
      <c r="R171" s="88"/>
      <c r="S171" s="88"/>
      <c r="T171" s="88"/>
    </row>
    <row r="172" spans="1:20" x14ac:dyDescent="0.25">
      <c r="A172" s="646"/>
      <c r="B172" s="648"/>
      <c r="C172" s="88"/>
      <c r="D172" s="88"/>
      <c r="E172" s="88"/>
      <c r="F172" s="88"/>
      <c r="G172" s="88"/>
      <c r="H172" s="88">
        <f t="shared" si="63"/>
        <v>0</v>
      </c>
      <c r="I172" s="88"/>
      <c r="J172" s="88"/>
      <c r="K172" s="88"/>
      <c r="L172" s="88"/>
      <c r="M172" s="88"/>
      <c r="N172" s="88">
        <f t="shared" si="64"/>
        <v>0</v>
      </c>
      <c r="O172" s="88"/>
      <c r="P172" s="88"/>
      <c r="Q172" s="88"/>
      <c r="R172" s="88"/>
      <c r="S172" s="88"/>
      <c r="T172" s="88"/>
    </row>
    <row r="173" spans="1:20" x14ac:dyDescent="0.25">
      <c r="A173" s="646"/>
      <c r="B173" s="648"/>
      <c r="C173" s="88"/>
      <c r="D173" s="88"/>
      <c r="E173" s="88"/>
      <c r="F173" s="88"/>
      <c r="G173" s="88"/>
      <c r="H173" s="88">
        <f t="shared" si="63"/>
        <v>0</v>
      </c>
      <c r="I173" s="88"/>
      <c r="J173" s="88"/>
      <c r="K173" s="88"/>
      <c r="L173" s="88"/>
      <c r="M173" s="88"/>
      <c r="N173" s="88">
        <f t="shared" si="64"/>
        <v>0</v>
      </c>
      <c r="O173" s="88"/>
      <c r="P173" s="88"/>
      <c r="Q173" s="88"/>
      <c r="R173" s="88"/>
      <c r="S173" s="88"/>
      <c r="T173" s="88"/>
    </row>
    <row r="174" spans="1:20" x14ac:dyDescent="0.25">
      <c r="A174" s="646"/>
      <c r="B174" s="648"/>
      <c r="C174" s="88"/>
      <c r="D174" s="88"/>
      <c r="E174" s="88"/>
      <c r="F174" s="88"/>
      <c r="G174" s="88"/>
      <c r="H174" s="88">
        <f t="shared" si="63"/>
        <v>0</v>
      </c>
      <c r="I174" s="88"/>
      <c r="J174" s="88"/>
      <c r="K174" s="88"/>
      <c r="L174" s="88"/>
      <c r="M174" s="88"/>
      <c r="N174" s="88">
        <f t="shared" si="64"/>
        <v>0</v>
      </c>
      <c r="O174" s="88"/>
      <c r="P174" s="88"/>
      <c r="Q174" s="88"/>
      <c r="R174" s="88"/>
      <c r="S174" s="88"/>
      <c r="T174" s="88"/>
    </row>
    <row r="175" spans="1:20" x14ac:dyDescent="0.25">
      <c r="A175" s="646"/>
      <c r="B175" s="648"/>
      <c r="C175" s="88"/>
      <c r="D175" s="88"/>
      <c r="E175" s="88"/>
      <c r="F175" s="88"/>
      <c r="G175" s="88"/>
      <c r="H175" s="88">
        <f t="shared" si="63"/>
        <v>0</v>
      </c>
      <c r="I175" s="88"/>
      <c r="J175" s="88"/>
      <c r="K175" s="88"/>
      <c r="L175" s="88"/>
      <c r="M175" s="88"/>
      <c r="N175" s="88">
        <f t="shared" si="64"/>
        <v>0</v>
      </c>
      <c r="O175" s="88"/>
      <c r="P175" s="88"/>
      <c r="Q175" s="88"/>
      <c r="R175" s="88"/>
      <c r="S175" s="88"/>
      <c r="T175" s="88"/>
    </row>
    <row r="176" spans="1:20" x14ac:dyDescent="0.25">
      <c r="A176" s="646"/>
      <c r="B176" s="648"/>
      <c r="C176" s="88"/>
      <c r="D176" s="88"/>
      <c r="E176" s="88"/>
      <c r="F176" s="88"/>
      <c r="G176" s="88"/>
      <c r="H176" s="88">
        <f t="shared" si="63"/>
        <v>0</v>
      </c>
      <c r="I176" s="88"/>
      <c r="J176" s="88"/>
      <c r="K176" s="88"/>
      <c r="L176" s="88"/>
      <c r="M176" s="88"/>
      <c r="N176" s="88">
        <f t="shared" si="64"/>
        <v>0</v>
      </c>
      <c r="O176" s="88"/>
      <c r="P176" s="88"/>
      <c r="Q176" s="88"/>
      <c r="R176" s="88"/>
      <c r="S176" s="88"/>
      <c r="T176" s="88"/>
    </row>
    <row r="177" spans="1:20" x14ac:dyDescent="0.25">
      <c r="A177" s="646"/>
      <c r="B177" s="648"/>
      <c r="C177" s="88"/>
      <c r="D177" s="88"/>
      <c r="E177" s="88"/>
      <c r="F177" s="88"/>
      <c r="G177" s="88"/>
      <c r="H177" s="88">
        <f t="shared" si="63"/>
        <v>0</v>
      </c>
      <c r="I177" s="88"/>
      <c r="J177" s="88"/>
      <c r="K177" s="88"/>
      <c r="L177" s="88"/>
      <c r="M177" s="88"/>
      <c r="N177" s="88">
        <f t="shared" si="64"/>
        <v>0</v>
      </c>
      <c r="O177" s="88"/>
      <c r="P177" s="88"/>
      <c r="Q177" s="88"/>
      <c r="R177" s="88"/>
      <c r="S177" s="88"/>
      <c r="T177" s="88"/>
    </row>
    <row r="178" spans="1:20" x14ac:dyDescent="0.25">
      <c r="A178" s="646"/>
      <c r="B178" s="648"/>
      <c r="C178" s="88"/>
      <c r="D178" s="88"/>
      <c r="E178" s="88"/>
      <c r="F178" s="88"/>
      <c r="G178" s="88"/>
      <c r="H178" s="88">
        <f t="shared" si="63"/>
        <v>0</v>
      </c>
      <c r="I178" s="88"/>
      <c r="J178" s="88"/>
      <c r="K178" s="88"/>
      <c r="L178" s="88"/>
      <c r="M178" s="88"/>
      <c r="N178" s="88">
        <f t="shared" si="64"/>
        <v>0</v>
      </c>
      <c r="O178" s="88"/>
      <c r="P178" s="88"/>
      <c r="Q178" s="88"/>
      <c r="R178" s="88"/>
      <c r="S178" s="88"/>
      <c r="T178" s="88"/>
    </row>
    <row r="179" spans="1:20" x14ac:dyDescent="0.25">
      <c r="A179" s="646"/>
      <c r="B179" s="648"/>
      <c r="C179" s="88"/>
      <c r="D179" s="88"/>
      <c r="E179" s="88"/>
      <c r="F179" s="88"/>
      <c r="G179" s="88"/>
      <c r="H179" s="88">
        <f t="shared" si="63"/>
        <v>0</v>
      </c>
      <c r="I179" s="88"/>
      <c r="J179" s="88"/>
      <c r="K179" s="88"/>
      <c r="L179" s="88"/>
      <c r="M179" s="88"/>
      <c r="N179" s="88">
        <f t="shared" si="64"/>
        <v>0</v>
      </c>
      <c r="O179" s="88"/>
      <c r="P179" s="88"/>
      <c r="Q179" s="88"/>
      <c r="R179" s="88"/>
      <c r="S179" s="88"/>
      <c r="T179" s="88"/>
    </row>
    <row r="180" spans="1:20" x14ac:dyDescent="0.25">
      <c r="A180" s="646"/>
      <c r="B180" s="648"/>
      <c r="C180" s="89">
        <f t="shared" ref="C180:N180" si="65">SUM(C170:C179)</f>
        <v>0</v>
      </c>
      <c r="D180" s="89">
        <f t="shared" si="65"/>
        <v>0</v>
      </c>
      <c r="E180" s="89">
        <f t="shared" si="65"/>
        <v>0</v>
      </c>
      <c r="F180" s="89">
        <f t="shared" si="65"/>
        <v>0</v>
      </c>
      <c r="G180" s="89">
        <f t="shared" si="65"/>
        <v>0</v>
      </c>
      <c r="H180" s="89">
        <f t="shared" si="65"/>
        <v>0</v>
      </c>
      <c r="I180" s="89">
        <f t="shared" si="65"/>
        <v>0</v>
      </c>
      <c r="J180" s="89">
        <f t="shared" si="65"/>
        <v>0</v>
      </c>
      <c r="K180" s="89">
        <f t="shared" si="65"/>
        <v>0</v>
      </c>
      <c r="L180" s="89">
        <f t="shared" si="65"/>
        <v>0</v>
      </c>
      <c r="M180" s="89">
        <f t="shared" si="65"/>
        <v>0</v>
      </c>
      <c r="N180" s="89">
        <f t="shared" si="65"/>
        <v>0</v>
      </c>
      <c r="O180" s="89">
        <f t="shared" ref="O180:T180" si="66">C180-I180</f>
        <v>0</v>
      </c>
      <c r="P180" s="89">
        <f t="shared" si="66"/>
        <v>0</v>
      </c>
      <c r="Q180" s="89">
        <f t="shared" si="66"/>
        <v>0</v>
      </c>
      <c r="R180" s="89">
        <f t="shared" si="66"/>
        <v>0</v>
      </c>
      <c r="S180" s="89">
        <f t="shared" si="66"/>
        <v>0</v>
      </c>
      <c r="T180" s="89">
        <f t="shared" si="66"/>
        <v>0</v>
      </c>
    </row>
    <row r="181" spans="1:20" x14ac:dyDescent="0.25">
      <c r="A181" s="646"/>
      <c r="B181" s="93" t="s">
        <v>190</v>
      </c>
      <c r="C181" s="90">
        <f>SUM(C180,C169,C158)</f>
        <v>0</v>
      </c>
      <c r="D181" s="90">
        <f t="shared" ref="D181:T181" si="67">SUM(D180,D169,D158)</f>
        <v>0</v>
      </c>
      <c r="E181" s="90">
        <f t="shared" si="67"/>
        <v>0</v>
      </c>
      <c r="F181" s="90">
        <f t="shared" si="67"/>
        <v>0</v>
      </c>
      <c r="G181" s="90">
        <f t="shared" si="67"/>
        <v>0</v>
      </c>
      <c r="H181" s="90">
        <f t="shared" si="67"/>
        <v>0</v>
      </c>
      <c r="I181" s="90">
        <f t="shared" si="67"/>
        <v>0</v>
      </c>
      <c r="J181" s="90">
        <f t="shared" si="67"/>
        <v>0</v>
      </c>
      <c r="K181" s="90">
        <f t="shared" si="67"/>
        <v>0</v>
      </c>
      <c r="L181" s="90">
        <f t="shared" si="67"/>
        <v>0</v>
      </c>
      <c r="M181" s="90">
        <f t="shared" si="67"/>
        <v>0</v>
      </c>
      <c r="N181" s="90">
        <f t="shared" si="67"/>
        <v>0</v>
      </c>
      <c r="O181" s="90">
        <f t="shared" si="67"/>
        <v>0</v>
      </c>
      <c r="P181" s="90">
        <f t="shared" si="67"/>
        <v>0</v>
      </c>
      <c r="Q181" s="90">
        <f t="shared" si="67"/>
        <v>0</v>
      </c>
      <c r="R181" s="90">
        <f t="shared" si="67"/>
        <v>0</v>
      </c>
      <c r="S181" s="90">
        <f t="shared" si="67"/>
        <v>0</v>
      </c>
      <c r="T181" s="90">
        <f t="shared" si="67"/>
        <v>0</v>
      </c>
    </row>
    <row r="182" spans="1:20" x14ac:dyDescent="0.25">
      <c r="A182" s="646"/>
      <c r="B182" s="647" t="s">
        <v>184</v>
      </c>
      <c r="C182" s="87"/>
      <c r="D182" s="142"/>
      <c r="E182" s="142"/>
      <c r="F182" s="142"/>
      <c r="G182" s="142"/>
      <c r="H182" s="142">
        <f>SUM(D182:G182)</f>
        <v>0</v>
      </c>
      <c r="I182" s="87"/>
      <c r="J182" s="142"/>
      <c r="K182" s="142"/>
      <c r="L182" s="142"/>
      <c r="M182" s="142"/>
      <c r="N182" s="142">
        <f>SUM(J182:M182)</f>
        <v>0</v>
      </c>
      <c r="O182" s="142"/>
      <c r="P182" s="142"/>
      <c r="Q182" s="142"/>
      <c r="R182" s="142"/>
      <c r="S182" s="142"/>
      <c r="T182" s="142"/>
    </row>
    <row r="183" spans="1:20" x14ac:dyDescent="0.25">
      <c r="A183" s="646"/>
      <c r="B183" s="648"/>
      <c r="C183" s="88"/>
      <c r="D183" s="88"/>
      <c r="E183" s="88"/>
      <c r="F183" s="88"/>
      <c r="G183" s="88"/>
      <c r="H183" s="88">
        <f t="shared" ref="H183:H191" si="68">SUM(D183:G183)</f>
        <v>0</v>
      </c>
      <c r="I183" s="88"/>
      <c r="J183" s="88"/>
      <c r="K183" s="88"/>
      <c r="L183" s="88"/>
      <c r="M183" s="88"/>
      <c r="N183" s="88">
        <f t="shared" ref="N183:N191" si="69">SUM(J183:M183)</f>
        <v>0</v>
      </c>
      <c r="O183" s="88"/>
      <c r="P183" s="88"/>
      <c r="Q183" s="88"/>
      <c r="R183" s="88"/>
      <c r="S183" s="88"/>
      <c r="T183" s="88"/>
    </row>
    <row r="184" spans="1:20" x14ac:dyDescent="0.25">
      <c r="A184" s="646"/>
      <c r="B184" s="648"/>
      <c r="C184" s="88"/>
      <c r="D184" s="88"/>
      <c r="E184" s="88"/>
      <c r="F184" s="88"/>
      <c r="G184" s="88"/>
      <c r="H184" s="88">
        <f t="shared" si="68"/>
        <v>0</v>
      </c>
      <c r="I184" s="88"/>
      <c r="J184" s="88"/>
      <c r="K184" s="88"/>
      <c r="L184" s="88"/>
      <c r="M184" s="88"/>
      <c r="N184" s="88">
        <f t="shared" si="69"/>
        <v>0</v>
      </c>
      <c r="O184" s="88"/>
      <c r="P184" s="88"/>
      <c r="Q184" s="88"/>
      <c r="R184" s="88"/>
      <c r="S184" s="88"/>
      <c r="T184" s="88"/>
    </row>
    <row r="185" spans="1:20" x14ac:dyDescent="0.25">
      <c r="A185" s="646"/>
      <c r="B185" s="648"/>
      <c r="C185" s="88"/>
      <c r="D185" s="88"/>
      <c r="E185" s="88"/>
      <c r="F185" s="88"/>
      <c r="G185" s="88"/>
      <c r="H185" s="88">
        <f t="shared" si="68"/>
        <v>0</v>
      </c>
      <c r="I185" s="88"/>
      <c r="J185" s="88"/>
      <c r="K185" s="88"/>
      <c r="L185" s="88"/>
      <c r="M185" s="88"/>
      <c r="N185" s="88">
        <f t="shared" si="69"/>
        <v>0</v>
      </c>
      <c r="O185" s="88"/>
      <c r="P185" s="88"/>
      <c r="Q185" s="88"/>
      <c r="R185" s="88"/>
      <c r="S185" s="88"/>
      <c r="T185" s="88"/>
    </row>
    <row r="186" spans="1:20" x14ac:dyDescent="0.25">
      <c r="A186" s="646"/>
      <c r="B186" s="648"/>
      <c r="C186" s="88"/>
      <c r="D186" s="88"/>
      <c r="E186" s="88"/>
      <c r="F186" s="88"/>
      <c r="G186" s="88"/>
      <c r="H186" s="88">
        <f t="shared" si="68"/>
        <v>0</v>
      </c>
      <c r="I186" s="88"/>
      <c r="J186" s="88"/>
      <c r="K186" s="88"/>
      <c r="L186" s="88"/>
      <c r="M186" s="88"/>
      <c r="N186" s="88">
        <f t="shared" si="69"/>
        <v>0</v>
      </c>
      <c r="O186" s="88"/>
      <c r="P186" s="88"/>
      <c r="Q186" s="88"/>
      <c r="R186" s="88"/>
      <c r="S186" s="88"/>
      <c r="T186" s="88"/>
    </row>
    <row r="187" spans="1:20" x14ac:dyDescent="0.25">
      <c r="A187" s="646"/>
      <c r="B187" s="648"/>
      <c r="C187" s="88"/>
      <c r="D187" s="88"/>
      <c r="E187" s="88"/>
      <c r="F187" s="88"/>
      <c r="G187" s="88"/>
      <c r="H187" s="88">
        <f t="shared" si="68"/>
        <v>0</v>
      </c>
      <c r="I187" s="88"/>
      <c r="J187" s="88"/>
      <c r="K187" s="88"/>
      <c r="L187" s="88"/>
      <c r="M187" s="88"/>
      <c r="N187" s="88">
        <f t="shared" si="69"/>
        <v>0</v>
      </c>
      <c r="O187" s="88"/>
      <c r="P187" s="88"/>
      <c r="Q187" s="88"/>
      <c r="R187" s="88"/>
      <c r="S187" s="88"/>
      <c r="T187" s="88"/>
    </row>
    <row r="188" spans="1:20" x14ac:dyDescent="0.25">
      <c r="A188" s="646"/>
      <c r="B188" s="648"/>
      <c r="C188" s="88"/>
      <c r="D188" s="88"/>
      <c r="E188" s="88"/>
      <c r="F188" s="88"/>
      <c r="G188" s="88"/>
      <c r="H188" s="88">
        <f t="shared" si="68"/>
        <v>0</v>
      </c>
      <c r="I188" s="88"/>
      <c r="J188" s="88"/>
      <c r="K188" s="88"/>
      <c r="L188" s="88"/>
      <c r="M188" s="88"/>
      <c r="N188" s="88">
        <f t="shared" si="69"/>
        <v>0</v>
      </c>
      <c r="O188" s="88"/>
      <c r="P188" s="88"/>
      <c r="Q188" s="88"/>
      <c r="R188" s="88"/>
      <c r="S188" s="88"/>
      <c r="T188" s="88"/>
    </row>
    <row r="189" spans="1:20" x14ac:dyDescent="0.25">
      <c r="A189" s="646"/>
      <c r="B189" s="648"/>
      <c r="C189" s="88"/>
      <c r="D189" s="88"/>
      <c r="E189" s="88"/>
      <c r="F189" s="88"/>
      <c r="G189" s="88"/>
      <c r="H189" s="88">
        <f t="shared" si="68"/>
        <v>0</v>
      </c>
      <c r="I189" s="88"/>
      <c r="J189" s="88"/>
      <c r="K189" s="88"/>
      <c r="L189" s="88"/>
      <c r="M189" s="88"/>
      <c r="N189" s="88">
        <f t="shared" si="69"/>
        <v>0</v>
      </c>
      <c r="O189" s="88"/>
      <c r="P189" s="88"/>
      <c r="Q189" s="88"/>
      <c r="R189" s="88"/>
      <c r="S189" s="88"/>
      <c r="T189" s="88"/>
    </row>
    <row r="190" spans="1:20" x14ac:dyDescent="0.25">
      <c r="A190" s="646"/>
      <c r="B190" s="648"/>
      <c r="C190" s="88"/>
      <c r="D190" s="88"/>
      <c r="E190" s="88"/>
      <c r="F190" s="88"/>
      <c r="G190" s="88"/>
      <c r="H190" s="88">
        <f t="shared" si="68"/>
        <v>0</v>
      </c>
      <c r="I190" s="88"/>
      <c r="J190" s="88"/>
      <c r="K190" s="88"/>
      <c r="L190" s="88"/>
      <c r="M190" s="88"/>
      <c r="N190" s="88">
        <f t="shared" si="69"/>
        <v>0</v>
      </c>
      <c r="O190" s="88"/>
      <c r="P190" s="88"/>
      <c r="Q190" s="88"/>
      <c r="R190" s="88"/>
      <c r="S190" s="88"/>
      <c r="T190" s="88"/>
    </row>
    <row r="191" spans="1:20" x14ac:dyDescent="0.25">
      <c r="A191" s="646"/>
      <c r="B191" s="648"/>
      <c r="C191" s="88"/>
      <c r="D191" s="88"/>
      <c r="E191" s="88"/>
      <c r="F191" s="88"/>
      <c r="G191" s="88"/>
      <c r="H191" s="88">
        <f t="shared" si="68"/>
        <v>0</v>
      </c>
      <c r="I191" s="88"/>
      <c r="J191" s="88"/>
      <c r="K191" s="88"/>
      <c r="L191" s="88"/>
      <c r="M191" s="88"/>
      <c r="N191" s="88">
        <f t="shared" si="69"/>
        <v>0</v>
      </c>
      <c r="O191" s="88"/>
      <c r="P191" s="88"/>
      <c r="Q191" s="88"/>
      <c r="R191" s="88"/>
      <c r="S191" s="88"/>
      <c r="T191" s="88"/>
    </row>
    <row r="192" spans="1:20" x14ac:dyDescent="0.25">
      <c r="A192" s="646"/>
      <c r="B192" s="648"/>
      <c r="C192" s="89">
        <f t="shared" ref="C192:J192" si="70">SUM(C182:C191)</f>
        <v>0</v>
      </c>
      <c r="D192" s="89">
        <f t="shared" si="70"/>
        <v>0</v>
      </c>
      <c r="E192" s="89">
        <f t="shared" si="70"/>
        <v>0</v>
      </c>
      <c r="F192" s="89">
        <f t="shared" si="70"/>
        <v>0</v>
      </c>
      <c r="G192" s="89">
        <f t="shared" si="70"/>
        <v>0</v>
      </c>
      <c r="H192" s="89">
        <f t="shared" si="70"/>
        <v>0</v>
      </c>
      <c r="I192" s="89">
        <f t="shared" si="70"/>
        <v>0</v>
      </c>
      <c r="J192" s="89">
        <f t="shared" si="70"/>
        <v>0</v>
      </c>
      <c r="K192" s="89">
        <f t="shared" ref="K192:T192" si="71">SUM(K182:K191)</f>
        <v>0</v>
      </c>
      <c r="L192" s="89">
        <f t="shared" si="71"/>
        <v>0</v>
      </c>
      <c r="M192" s="89">
        <f t="shared" si="71"/>
        <v>0</v>
      </c>
      <c r="N192" s="89">
        <f t="shared" si="71"/>
        <v>0</v>
      </c>
      <c r="O192" s="89">
        <f t="shared" si="71"/>
        <v>0</v>
      </c>
      <c r="P192" s="89">
        <f t="shared" si="71"/>
        <v>0</v>
      </c>
      <c r="Q192" s="89">
        <f t="shared" si="71"/>
        <v>0</v>
      </c>
      <c r="R192" s="89">
        <f t="shared" si="71"/>
        <v>0</v>
      </c>
      <c r="S192" s="89">
        <f t="shared" si="71"/>
        <v>0</v>
      </c>
      <c r="T192" s="89">
        <f t="shared" si="71"/>
        <v>0</v>
      </c>
    </row>
    <row r="193" spans="1:22" ht="20.25" customHeight="1" x14ac:dyDescent="0.25">
      <c r="A193" s="646"/>
      <c r="B193" s="648" t="s">
        <v>185</v>
      </c>
      <c r="C193" s="87"/>
      <c r="D193" s="88"/>
      <c r="E193" s="88"/>
      <c r="F193" s="88"/>
      <c r="G193" s="88"/>
      <c r="H193" s="88">
        <f>SUM(D193:G193)</f>
        <v>0</v>
      </c>
      <c r="I193" s="87"/>
      <c r="J193" s="88"/>
      <c r="K193" s="88"/>
      <c r="L193" s="88"/>
      <c r="M193" s="88"/>
      <c r="N193" s="88">
        <f>SUM(J193:M193)</f>
        <v>0</v>
      </c>
      <c r="O193" s="88"/>
      <c r="P193" s="88"/>
      <c r="Q193" s="88"/>
      <c r="R193" s="88"/>
      <c r="S193" s="88"/>
      <c r="T193" s="88"/>
    </row>
    <row r="194" spans="1:22" x14ac:dyDescent="0.25">
      <c r="A194" s="646"/>
      <c r="B194" s="648"/>
      <c r="C194" s="88"/>
      <c r="D194" s="88"/>
      <c r="E194" s="88"/>
      <c r="F194" s="88"/>
      <c r="G194" s="88"/>
      <c r="H194" s="88">
        <f t="shared" ref="H194:H202" si="72">SUM(D194:G194)</f>
        <v>0</v>
      </c>
      <c r="I194" s="88"/>
      <c r="J194" s="88"/>
      <c r="K194" s="88"/>
      <c r="L194" s="88"/>
      <c r="M194" s="88"/>
      <c r="N194" s="88">
        <f t="shared" ref="N194:N202" si="73">SUM(J194:M194)</f>
        <v>0</v>
      </c>
      <c r="O194" s="88"/>
      <c r="P194" s="88"/>
      <c r="Q194" s="88"/>
      <c r="R194" s="88"/>
      <c r="S194" s="88"/>
      <c r="T194" s="88"/>
    </row>
    <row r="195" spans="1:22" x14ac:dyDescent="0.25">
      <c r="A195" s="646"/>
      <c r="B195" s="648"/>
      <c r="C195" s="88"/>
      <c r="D195" s="88"/>
      <c r="E195" s="88"/>
      <c r="F195" s="88"/>
      <c r="G195" s="88"/>
      <c r="H195" s="88">
        <f t="shared" si="72"/>
        <v>0</v>
      </c>
      <c r="I195" s="88"/>
      <c r="J195" s="88"/>
      <c r="K195" s="88"/>
      <c r="L195" s="88"/>
      <c r="M195" s="88"/>
      <c r="N195" s="88">
        <f t="shared" si="73"/>
        <v>0</v>
      </c>
      <c r="O195" s="88"/>
      <c r="P195" s="88"/>
      <c r="Q195" s="88"/>
      <c r="R195" s="88"/>
      <c r="S195" s="88"/>
      <c r="T195" s="88"/>
    </row>
    <row r="196" spans="1:22" x14ac:dyDescent="0.25">
      <c r="A196" s="646"/>
      <c r="B196" s="648"/>
      <c r="C196" s="88"/>
      <c r="D196" s="88"/>
      <c r="E196" s="88"/>
      <c r="F196" s="88"/>
      <c r="G196" s="88"/>
      <c r="H196" s="88">
        <f t="shared" si="72"/>
        <v>0</v>
      </c>
      <c r="I196" s="88"/>
      <c r="J196" s="88"/>
      <c r="K196" s="88"/>
      <c r="L196" s="88"/>
      <c r="M196" s="88"/>
      <c r="N196" s="88">
        <f t="shared" si="73"/>
        <v>0</v>
      </c>
      <c r="O196" s="88"/>
      <c r="P196" s="88"/>
      <c r="Q196" s="88"/>
      <c r="R196" s="88"/>
      <c r="S196" s="88"/>
      <c r="T196" s="88"/>
    </row>
    <row r="197" spans="1:22" x14ac:dyDescent="0.25">
      <c r="A197" s="646"/>
      <c r="B197" s="648"/>
      <c r="C197" s="88"/>
      <c r="D197" s="88"/>
      <c r="E197" s="88"/>
      <c r="F197" s="88"/>
      <c r="G197" s="88"/>
      <c r="H197" s="88">
        <f t="shared" si="72"/>
        <v>0</v>
      </c>
      <c r="I197" s="88"/>
      <c r="J197" s="88"/>
      <c r="K197" s="88"/>
      <c r="L197" s="88"/>
      <c r="M197" s="88"/>
      <c r="N197" s="88">
        <f t="shared" si="73"/>
        <v>0</v>
      </c>
      <c r="O197" s="88"/>
      <c r="P197" s="88"/>
      <c r="Q197" s="88"/>
      <c r="R197" s="88"/>
      <c r="S197" s="88"/>
      <c r="T197" s="88"/>
    </row>
    <row r="198" spans="1:22" x14ac:dyDescent="0.25">
      <c r="A198" s="646"/>
      <c r="B198" s="648"/>
      <c r="C198" s="88"/>
      <c r="D198" s="88"/>
      <c r="E198" s="88"/>
      <c r="F198" s="88"/>
      <c r="G198" s="88"/>
      <c r="H198" s="88">
        <f t="shared" si="72"/>
        <v>0</v>
      </c>
      <c r="I198" s="88"/>
      <c r="J198" s="88"/>
      <c r="K198" s="88"/>
      <c r="L198" s="88"/>
      <c r="M198" s="88"/>
      <c r="N198" s="88">
        <f t="shared" si="73"/>
        <v>0</v>
      </c>
      <c r="O198" s="88"/>
      <c r="P198" s="88"/>
      <c r="Q198" s="88"/>
      <c r="R198" s="88"/>
      <c r="S198" s="88"/>
      <c r="T198" s="88"/>
    </row>
    <row r="199" spans="1:22" x14ac:dyDescent="0.25">
      <c r="A199" s="646"/>
      <c r="B199" s="648"/>
      <c r="C199" s="88"/>
      <c r="D199" s="88"/>
      <c r="E199" s="88"/>
      <c r="F199" s="88"/>
      <c r="G199" s="88"/>
      <c r="H199" s="88">
        <f t="shared" si="72"/>
        <v>0</v>
      </c>
      <c r="I199" s="88"/>
      <c r="J199" s="88"/>
      <c r="K199" s="88"/>
      <c r="L199" s="88"/>
      <c r="M199" s="88"/>
      <c r="N199" s="88">
        <f t="shared" si="73"/>
        <v>0</v>
      </c>
      <c r="O199" s="88"/>
      <c r="P199" s="88"/>
      <c r="Q199" s="88"/>
      <c r="R199" s="88"/>
      <c r="S199" s="88"/>
      <c r="T199" s="88"/>
    </row>
    <row r="200" spans="1:22" x14ac:dyDescent="0.25">
      <c r="A200" s="646"/>
      <c r="B200" s="648"/>
      <c r="C200" s="88"/>
      <c r="D200" s="88"/>
      <c r="E200" s="88"/>
      <c r="F200" s="88"/>
      <c r="G200" s="88"/>
      <c r="H200" s="88">
        <f t="shared" si="72"/>
        <v>0</v>
      </c>
      <c r="I200" s="88"/>
      <c r="J200" s="88"/>
      <c r="K200" s="88"/>
      <c r="L200" s="88"/>
      <c r="M200" s="88"/>
      <c r="N200" s="88">
        <f t="shared" si="73"/>
        <v>0</v>
      </c>
      <c r="O200" s="88"/>
      <c r="P200" s="88"/>
      <c r="Q200" s="88"/>
      <c r="R200" s="88"/>
      <c r="S200" s="88"/>
      <c r="T200" s="88"/>
    </row>
    <row r="201" spans="1:22" x14ac:dyDescent="0.25">
      <c r="A201" s="646"/>
      <c r="B201" s="648"/>
      <c r="C201" s="88"/>
      <c r="D201" s="88"/>
      <c r="E201" s="88"/>
      <c r="F201" s="88"/>
      <c r="G201" s="88"/>
      <c r="H201" s="88">
        <f t="shared" si="72"/>
        <v>0</v>
      </c>
      <c r="I201" s="88"/>
      <c r="J201" s="88"/>
      <c r="K201" s="88"/>
      <c r="L201" s="88"/>
      <c r="M201" s="88"/>
      <c r="N201" s="88">
        <f t="shared" si="73"/>
        <v>0</v>
      </c>
      <c r="O201" s="88"/>
      <c r="P201" s="88"/>
      <c r="Q201" s="88"/>
      <c r="R201" s="88"/>
      <c r="S201" s="88"/>
      <c r="T201" s="88"/>
    </row>
    <row r="202" spans="1:22" x14ac:dyDescent="0.25">
      <c r="A202" s="646"/>
      <c r="B202" s="648"/>
      <c r="C202" s="88"/>
      <c r="D202" s="88"/>
      <c r="E202" s="88"/>
      <c r="F202" s="88"/>
      <c r="G202" s="88"/>
      <c r="H202" s="88">
        <f t="shared" si="72"/>
        <v>0</v>
      </c>
      <c r="I202" s="88"/>
      <c r="J202" s="88"/>
      <c r="K202" s="88"/>
      <c r="L202" s="88"/>
      <c r="M202" s="88"/>
      <c r="N202" s="88">
        <f t="shared" si="73"/>
        <v>0</v>
      </c>
      <c r="O202" s="88"/>
      <c r="P202" s="88"/>
      <c r="Q202" s="88"/>
      <c r="R202" s="88"/>
      <c r="S202" s="88"/>
      <c r="T202" s="88"/>
    </row>
    <row r="203" spans="1:22" x14ac:dyDescent="0.25">
      <c r="A203" s="646"/>
      <c r="B203" s="648"/>
      <c r="C203" s="89">
        <f t="shared" ref="C203:N203" si="74">SUM(C193:C202)</f>
        <v>0</v>
      </c>
      <c r="D203" s="89">
        <f t="shared" si="74"/>
        <v>0</v>
      </c>
      <c r="E203" s="89">
        <f t="shared" si="74"/>
        <v>0</v>
      </c>
      <c r="F203" s="89">
        <f t="shared" si="74"/>
        <v>0</v>
      </c>
      <c r="G203" s="89">
        <f t="shared" si="74"/>
        <v>0</v>
      </c>
      <c r="H203" s="89">
        <f t="shared" si="74"/>
        <v>0</v>
      </c>
      <c r="I203" s="89">
        <f t="shared" si="74"/>
        <v>0</v>
      </c>
      <c r="J203" s="89">
        <f t="shared" si="74"/>
        <v>0</v>
      </c>
      <c r="K203" s="89">
        <f t="shared" si="74"/>
        <v>0</v>
      </c>
      <c r="L203" s="89">
        <f t="shared" si="74"/>
        <v>0</v>
      </c>
      <c r="M203" s="89">
        <f t="shared" si="74"/>
        <v>0</v>
      </c>
      <c r="N203" s="89">
        <f t="shared" si="74"/>
        <v>0</v>
      </c>
      <c r="O203" s="89">
        <f t="shared" ref="O203:T203" si="75">C203-I203</f>
        <v>0</v>
      </c>
      <c r="P203" s="89">
        <f t="shared" si="75"/>
        <v>0</v>
      </c>
      <c r="Q203" s="89">
        <f t="shared" si="75"/>
        <v>0</v>
      </c>
      <c r="R203" s="89">
        <f t="shared" si="75"/>
        <v>0</v>
      </c>
      <c r="S203" s="89">
        <f t="shared" si="75"/>
        <v>0</v>
      </c>
      <c r="T203" s="89">
        <f t="shared" si="75"/>
        <v>0</v>
      </c>
    </row>
    <row r="204" spans="1:22" x14ac:dyDescent="0.25">
      <c r="A204" s="646"/>
      <c r="B204" s="93" t="s">
        <v>191</v>
      </c>
      <c r="C204" s="90">
        <f>SUM(C203,C192)</f>
        <v>0</v>
      </c>
      <c r="D204" s="90">
        <f t="shared" ref="D204:T204" si="76">SUM(D203,D192)</f>
        <v>0</v>
      </c>
      <c r="E204" s="90">
        <f t="shared" si="76"/>
        <v>0</v>
      </c>
      <c r="F204" s="90">
        <f t="shared" si="76"/>
        <v>0</v>
      </c>
      <c r="G204" s="90">
        <f t="shared" si="76"/>
        <v>0</v>
      </c>
      <c r="H204" s="90">
        <f t="shared" si="76"/>
        <v>0</v>
      </c>
      <c r="I204" s="90">
        <f t="shared" si="76"/>
        <v>0</v>
      </c>
      <c r="J204" s="90">
        <f t="shared" si="76"/>
        <v>0</v>
      </c>
      <c r="K204" s="90">
        <f t="shared" si="76"/>
        <v>0</v>
      </c>
      <c r="L204" s="90">
        <f t="shared" si="76"/>
        <v>0</v>
      </c>
      <c r="M204" s="90">
        <f t="shared" si="76"/>
        <v>0</v>
      </c>
      <c r="N204" s="90">
        <f t="shared" si="76"/>
        <v>0</v>
      </c>
      <c r="O204" s="90">
        <f t="shared" si="76"/>
        <v>0</v>
      </c>
      <c r="P204" s="90">
        <f t="shared" si="76"/>
        <v>0</v>
      </c>
      <c r="Q204" s="90">
        <f t="shared" si="76"/>
        <v>0</v>
      </c>
      <c r="R204" s="90">
        <f t="shared" si="76"/>
        <v>0</v>
      </c>
      <c r="S204" s="90">
        <f t="shared" si="76"/>
        <v>0</v>
      </c>
      <c r="T204" s="90">
        <f t="shared" si="76"/>
        <v>0</v>
      </c>
    </row>
    <row r="205" spans="1:22" x14ac:dyDescent="0.25">
      <c r="A205" s="646"/>
      <c r="B205" s="648" t="s">
        <v>186</v>
      </c>
      <c r="C205" s="87"/>
      <c r="D205" s="88">
        <v>2910000000</v>
      </c>
      <c r="E205" s="88"/>
      <c r="F205" s="88"/>
      <c r="G205" s="88"/>
      <c r="H205" s="88">
        <f>SUM(D205:G205)</f>
        <v>2910000000</v>
      </c>
      <c r="I205" s="87"/>
      <c r="J205" s="88">
        <v>1000000000</v>
      </c>
      <c r="K205" s="88"/>
      <c r="L205" s="88"/>
      <c r="M205" s="88"/>
      <c r="N205" s="88">
        <f>SUM(J205:M205)</f>
        <v>1000000000</v>
      </c>
      <c r="O205" s="88"/>
      <c r="P205" s="88"/>
      <c r="Q205" s="88"/>
      <c r="R205" s="88"/>
      <c r="S205" s="88"/>
      <c r="T205" s="88"/>
      <c r="U205" s="293">
        <v>512</v>
      </c>
      <c r="V205" s="292" t="s">
        <v>215</v>
      </c>
    </row>
    <row r="206" spans="1:22" x14ac:dyDescent="0.25">
      <c r="A206" s="646"/>
      <c r="B206" s="648"/>
      <c r="C206" s="88"/>
      <c r="D206" s="88"/>
      <c r="E206" s="88"/>
      <c r="F206" s="88"/>
      <c r="G206" s="88"/>
      <c r="H206" s="88">
        <f>SUM(D206:G206)</f>
        <v>0</v>
      </c>
      <c r="I206" s="88"/>
      <c r="J206" s="88">
        <v>134172000</v>
      </c>
      <c r="K206" s="88"/>
      <c r="L206" s="88"/>
      <c r="M206" s="88"/>
      <c r="N206" s="88">
        <f t="shared" ref="N206:N214" si="77">SUM(J206:M206)</f>
        <v>134172000</v>
      </c>
      <c r="O206" s="88"/>
      <c r="P206" s="88"/>
      <c r="Q206" s="88"/>
      <c r="R206" s="88"/>
      <c r="S206" s="88"/>
      <c r="T206" s="88"/>
      <c r="U206" s="293">
        <v>517</v>
      </c>
      <c r="V206" s="292" t="s">
        <v>40</v>
      </c>
    </row>
    <row r="207" spans="1:22" x14ac:dyDescent="0.25">
      <c r="A207" s="646"/>
      <c r="B207" s="648"/>
      <c r="C207" s="88"/>
      <c r="D207" s="88"/>
      <c r="E207" s="88"/>
      <c r="F207" s="88"/>
      <c r="G207" s="88"/>
      <c r="H207" s="88">
        <f t="shared" ref="H207:H214" si="78">SUM(D207:G207)</f>
        <v>0</v>
      </c>
      <c r="I207" s="88"/>
      <c r="J207" s="88">
        <v>961772000</v>
      </c>
      <c r="K207" s="88"/>
      <c r="L207" s="88"/>
      <c r="M207" s="88"/>
      <c r="N207" s="88">
        <f t="shared" si="77"/>
        <v>961772000</v>
      </c>
      <c r="O207" s="88"/>
      <c r="P207" s="88"/>
      <c r="Q207" s="88"/>
      <c r="R207" s="88"/>
      <c r="S207" s="88"/>
      <c r="T207" s="88"/>
      <c r="U207" s="293">
        <v>535</v>
      </c>
      <c r="V207" s="292" t="s">
        <v>387</v>
      </c>
    </row>
    <row r="208" spans="1:22" x14ac:dyDescent="0.25">
      <c r="A208" s="646"/>
      <c r="B208" s="648"/>
      <c r="C208" s="88"/>
      <c r="D208" s="88"/>
      <c r="E208" s="88"/>
      <c r="F208" s="88"/>
      <c r="G208" s="88"/>
      <c r="H208" s="88">
        <f t="shared" si="78"/>
        <v>0</v>
      </c>
      <c r="I208" s="88"/>
      <c r="J208" s="88">
        <v>35000000</v>
      </c>
      <c r="K208" s="88"/>
      <c r="L208" s="88"/>
      <c r="M208" s="88"/>
      <c r="N208" s="88">
        <f t="shared" si="77"/>
        <v>35000000</v>
      </c>
      <c r="O208" s="88"/>
      <c r="P208" s="88"/>
      <c r="Q208" s="88"/>
      <c r="R208" s="88"/>
      <c r="S208" s="88"/>
      <c r="T208" s="88"/>
      <c r="U208" s="293">
        <v>538</v>
      </c>
      <c r="V208" s="292" t="s">
        <v>388</v>
      </c>
    </row>
    <row r="209" spans="1:22" x14ac:dyDescent="0.25">
      <c r="A209" s="646"/>
      <c r="B209" s="648"/>
      <c r="C209" s="88"/>
      <c r="D209" s="88"/>
      <c r="E209" s="88"/>
      <c r="F209" s="88"/>
      <c r="G209" s="88"/>
      <c r="H209" s="88">
        <f t="shared" si="78"/>
        <v>0</v>
      </c>
      <c r="I209" s="88"/>
      <c r="J209" s="88">
        <v>-559944000</v>
      </c>
      <c r="K209" s="88"/>
      <c r="L209" s="88"/>
      <c r="M209" s="88"/>
      <c r="N209" s="88">
        <f t="shared" si="77"/>
        <v>-559944000</v>
      </c>
      <c r="O209" s="88"/>
      <c r="P209" s="88"/>
      <c r="Q209" s="88"/>
      <c r="R209" s="88"/>
      <c r="S209" s="88"/>
      <c r="T209" s="88"/>
      <c r="U209" s="315">
        <v>637</v>
      </c>
      <c r="V209" s="87" t="s">
        <v>410</v>
      </c>
    </row>
    <row r="210" spans="1:22" x14ac:dyDescent="0.25">
      <c r="A210" s="646"/>
      <c r="B210" s="648"/>
      <c r="C210" s="88"/>
      <c r="D210" s="88"/>
      <c r="E210" s="88"/>
      <c r="F210" s="88"/>
      <c r="G210" s="88"/>
      <c r="H210" s="88">
        <f t="shared" si="78"/>
        <v>0</v>
      </c>
      <c r="I210" s="88"/>
      <c r="J210" s="88">
        <v>6053200000</v>
      </c>
      <c r="K210" s="88"/>
      <c r="L210" s="88"/>
      <c r="M210" s="88"/>
      <c r="N210" s="88">
        <f t="shared" si="77"/>
        <v>6053200000</v>
      </c>
      <c r="O210" s="88"/>
      <c r="P210" s="88"/>
      <c r="Q210" s="88"/>
      <c r="R210" s="88"/>
      <c r="S210" s="88"/>
      <c r="T210" s="88"/>
      <c r="U210" s="293">
        <v>662</v>
      </c>
      <c r="V210" s="292" t="s">
        <v>215</v>
      </c>
    </row>
    <row r="211" spans="1:22" x14ac:dyDescent="0.25">
      <c r="A211" s="646"/>
      <c r="B211" s="648"/>
      <c r="C211" s="88"/>
      <c r="D211" s="88"/>
      <c r="E211" s="88"/>
      <c r="F211" s="88"/>
      <c r="G211" s="88"/>
      <c r="H211" s="88">
        <f t="shared" si="78"/>
        <v>0</v>
      </c>
      <c r="I211" s="88"/>
      <c r="J211" s="88">
        <v>5200000000</v>
      </c>
      <c r="K211" s="88"/>
      <c r="L211" s="88"/>
      <c r="M211" s="88"/>
      <c r="N211" s="88">
        <f t="shared" si="77"/>
        <v>5200000000</v>
      </c>
      <c r="O211" s="88"/>
      <c r="P211" s="88"/>
      <c r="Q211" s="88"/>
      <c r="R211" s="88"/>
      <c r="S211" s="88"/>
      <c r="T211" s="88"/>
      <c r="U211" s="293">
        <v>703</v>
      </c>
      <c r="V211" s="292" t="s">
        <v>388</v>
      </c>
    </row>
    <row r="212" spans="1:22" x14ac:dyDescent="0.25">
      <c r="A212" s="646"/>
      <c r="B212" s="648"/>
      <c r="C212" s="88"/>
      <c r="D212" s="88"/>
      <c r="E212" s="88"/>
      <c r="F212" s="88"/>
      <c r="G212" s="88"/>
      <c r="H212" s="88">
        <f t="shared" si="78"/>
        <v>0</v>
      </c>
      <c r="I212" s="88"/>
      <c r="J212" s="88"/>
      <c r="K212" s="88"/>
      <c r="L212" s="88"/>
      <c r="M212" s="88"/>
      <c r="N212" s="88">
        <f t="shared" si="77"/>
        <v>0</v>
      </c>
      <c r="O212" s="88"/>
      <c r="P212" s="88"/>
      <c r="Q212" s="88"/>
      <c r="R212" s="88"/>
      <c r="S212" s="88"/>
      <c r="T212" s="88"/>
    </row>
    <row r="213" spans="1:22" x14ac:dyDescent="0.25">
      <c r="A213" s="646"/>
      <c r="B213" s="648"/>
      <c r="C213" s="88"/>
      <c r="D213" s="88"/>
      <c r="E213" s="88"/>
      <c r="F213" s="88"/>
      <c r="G213" s="88"/>
      <c r="H213" s="88">
        <f t="shared" si="78"/>
        <v>0</v>
      </c>
      <c r="I213" s="88"/>
      <c r="J213" s="88"/>
      <c r="K213" s="88"/>
      <c r="L213" s="88"/>
      <c r="M213" s="88"/>
      <c r="N213" s="88">
        <f t="shared" si="77"/>
        <v>0</v>
      </c>
      <c r="O213" s="88"/>
      <c r="P213" s="88"/>
      <c r="Q213" s="88"/>
      <c r="R213" s="88"/>
      <c r="S213" s="88"/>
      <c r="T213" s="88"/>
    </row>
    <row r="214" spans="1:22" x14ac:dyDescent="0.25">
      <c r="A214" s="646"/>
      <c r="B214" s="648"/>
      <c r="C214" s="88"/>
      <c r="D214" s="88"/>
      <c r="E214" s="88"/>
      <c r="F214" s="88"/>
      <c r="G214" s="88"/>
      <c r="H214" s="88">
        <f t="shared" si="78"/>
        <v>0</v>
      </c>
      <c r="I214" s="88"/>
      <c r="J214" s="88"/>
      <c r="K214" s="88"/>
      <c r="L214" s="88"/>
      <c r="M214" s="88"/>
      <c r="N214" s="88">
        <f t="shared" si="77"/>
        <v>0</v>
      </c>
      <c r="O214" s="88"/>
      <c r="P214" s="88"/>
      <c r="Q214" s="88"/>
      <c r="R214" s="88"/>
      <c r="S214" s="88"/>
      <c r="T214" s="88"/>
    </row>
    <row r="215" spans="1:22" x14ac:dyDescent="0.25">
      <c r="A215" s="647"/>
      <c r="B215" s="648"/>
      <c r="C215" s="89">
        <f t="shared" ref="C215:J215" si="79">SUM(C205:C214)</f>
        <v>0</v>
      </c>
      <c r="D215" s="89">
        <f t="shared" si="79"/>
        <v>2910000000</v>
      </c>
      <c r="E215" s="89">
        <f t="shared" si="79"/>
        <v>0</v>
      </c>
      <c r="F215" s="89">
        <f t="shared" si="79"/>
        <v>0</v>
      </c>
      <c r="G215" s="89">
        <f t="shared" si="79"/>
        <v>0</v>
      </c>
      <c r="H215" s="89">
        <f t="shared" si="79"/>
        <v>2910000000</v>
      </c>
      <c r="I215" s="89">
        <f t="shared" si="79"/>
        <v>0</v>
      </c>
      <c r="J215" s="89">
        <f t="shared" si="79"/>
        <v>12824200000</v>
      </c>
      <c r="K215" s="89">
        <f t="shared" ref="K215:T215" si="80">SUM(K205:K214)</f>
        <v>0</v>
      </c>
      <c r="L215" s="89">
        <f t="shared" si="80"/>
        <v>0</v>
      </c>
      <c r="M215" s="89">
        <f t="shared" si="80"/>
        <v>0</v>
      </c>
      <c r="N215" s="89">
        <f t="shared" si="80"/>
        <v>12824200000</v>
      </c>
      <c r="O215" s="89">
        <f t="shared" si="80"/>
        <v>0</v>
      </c>
      <c r="P215" s="89">
        <f t="shared" si="80"/>
        <v>0</v>
      </c>
      <c r="Q215" s="89">
        <f t="shared" si="80"/>
        <v>0</v>
      </c>
      <c r="R215" s="89">
        <f t="shared" si="80"/>
        <v>0</v>
      </c>
      <c r="S215" s="89">
        <f t="shared" si="80"/>
        <v>0</v>
      </c>
      <c r="T215" s="89">
        <f t="shared" si="80"/>
        <v>0</v>
      </c>
    </row>
    <row r="216" spans="1:22" x14ac:dyDescent="0.25">
      <c r="A216" s="643" t="s">
        <v>195</v>
      </c>
      <c r="B216" s="643"/>
      <c r="C216" s="143">
        <f>SUM(C215,C204,C181)</f>
        <v>0</v>
      </c>
      <c r="D216" s="143">
        <f t="shared" ref="D216:T216" si="81">SUM(D215,D204,D181)</f>
        <v>2910000000</v>
      </c>
      <c r="E216" s="143">
        <f t="shared" si="81"/>
        <v>0</v>
      </c>
      <c r="F216" s="143">
        <f t="shared" si="81"/>
        <v>0</v>
      </c>
      <c r="G216" s="143">
        <f t="shared" si="81"/>
        <v>0</v>
      </c>
      <c r="H216" s="143">
        <f t="shared" si="81"/>
        <v>2910000000</v>
      </c>
      <c r="I216" s="143">
        <f t="shared" si="81"/>
        <v>0</v>
      </c>
      <c r="J216" s="143">
        <f t="shared" si="81"/>
        <v>12824200000</v>
      </c>
      <c r="K216" s="143">
        <f t="shared" si="81"/>
        <v>0</v>
      </c>
      <c r="L216" s="143">
        <f t="shared" si="81"/>
        <v>0</v>
      </c>
      <c r="M216" s="143">
        <f t="shared" si="81"/>
        <v>0</v>
      </c>
      <c r="N216" s="143">
        <f t="shared" si="81"/>
        <v>12824200000</v>
      </c>
      <c r="O216" s="143">
        <f t="shared" si="81"/>
        <v>0</v>
      </c>
      <c r="P216" s="143">
        <f t="shared" si="81"/>
        <v>0</v>
      </c>
      <c r="Q216" s="143">
        <f t="shared" si="81"/>
        <v>0</v>
      </c>
      <c r="R216" s="143">
        <f t="shared" si="81"/>
        <v>0</v>
      </c>
      <c r="S216" s="143">
        <f t="shared" si="81"/>
        <v>0</v>
      </c>
      <c r="T216" s="143">
        <f t="shared" si="81"/>
        <v>0</v>
      </c>
    </row>
    <row r="218" spans="1:22" x14ac:dyDescent="0.25">
      <c r="A218" s="653" t="s">
        <v>197</v>
      </c>
      <c r="B218" s="653"/>
      <c r="C218" s="653"/>
      <c r="D218" s="653"/>
      <c r="E218" s="653"/>
      <c r="F218" s="653"/>
      <c r="G218" s="653"/>
      <c r="H218" s="653"/>
      <c r="I218" s="653"/>
      <c r="J218" s="653"/>
      <c r="K218" s="653"/>
      <c r="L218" s="653"/>
      <c r="M218" s="653"/>
      <c r="N218" s="653"/>
      <c r="O218" s="653"/>
      <c r="P218" s="653"/>
      <c r="Q218" s="653"/>
      <c r="R218" s="653"/>
      <c r="S218" s="653"/>
      <c r="T218" s="653"/>
    </row>
    <row r="219" spans="1:22" x14ac:dyDescent="0.25">
      <c r="A219" s="649" t="s">
        <v>5</v>
      </c>
      <c r="B219" s="650"/>
      <c r="C219" s="653" t="s">
        <v>200</v>
      </c>
      <c r="D219" s="653"/>
      <c r="E219" s="653"/>
      <c r="F219" s="653"/>
      <c r="G219" s="653"/>
      <c r="H219" s="653"/>
      <c r="I219" s="653" t="s">
        <v>199</v>
      </c>
      <c r="J219" s="653"/>
      <c r="K219" s="653"/>
      <c r="L219" s="653"/>
      <c r="M219" s="653"/>
      <c r="N219" s="653"/>
      <c r="O219" s="653" t="s">
        <v>178</v>
      </c>
      <c r="P219" s="653"/>
      <c r="Q219" s="653"/>
      <c r="R219" s="653"/>
      <c r="S219" s="653"/>
      <c r="T219" s="653"/>
    </row>
    <row r="220" spans="1:22" x14ac:dyDescent="0.25">
      <c r="A220" s="651"/>
      <c r="B220" s="652"/>
      <c r="C220" s="139" t="s">
        <v>9</v>
      </c>
      <c r="D220" s="97" t="s">
        <v>10</v>
      </c>
      <c r="E220" s="139" t="s">
        <v>11</v>
      </c>
      <c r="F220" s="139" t="s">
        <v>12</v>
      </c>
      <c r="G220" s="139" t="s">
        <v>180</v>
      </c>
      <c r="H220" s="139" t="s">
        <v>0</v>
      </c>
      <c r="I220" s="139" t="s">
        <v>9</v>
      </c>
      <c r="J220" s="97" t="s">
        <v>10</v>
      </c>
      <c r="K220" s="139" t="s">
        <v>11</v>
      </c>
      <c r="L220" s="139" t="s">
        <v>12</v>
      </c>
      <c r="M220" s="139" t="s">
        <v>180</v>
      </c>
      <c r="N220" s="139" t="s">
        <v>0</v>
      </c>
      <c r="O220" s="139" t="s">
        <v>9</v>
      </c>
      <c r="P220" s="139" t="s">
        <v>10</v>
      </c>
      <c r="Q220" s="139" t="s">
        <v>11</v>
      </c>
      <c r="R220" s="139" t="s">
        <v>12</v>
      </c>
      <c r="S220" s="139" t="s">
        <v>180</v>
      </c>
      <c r="T220" s="139" t="s">
        <v>0</v>
      </c>
    </row>
    <row r="221" spans="1:22" ht="20.25" customHeight="1" x14ac:dyDescent="0.25">
      <c r="A221" s="645" t="s">
        <v>196</v>
      </c>
      <c r="B221" s="648" t="s">
        <v>187</v>
      </c>
      <c r="C221" s="87"/>
      <c r="D221" s="88"/>
      <c r="E221" s="88"/>
      <c r="F221" s="88"/>
      <c r="G221" s="88"/>
      <c r="H221" s="88">
        <f>SUM(D221:G221)</f>
        <v>0</v>
      </c>
      <c r="I221" s="87"/>
      <c r="J221" s="88"/>
      <c r="K221" s="88"/>
      <c r="L221" s="88"/>
      <c r="M221" s="88"/>
      <c r="N221" s="88">
        <f>SUM(J221:M221)</f>
        <v>0</v>
      </c>
      <c r="O221" s="88"/>
      <c r="P221" s="88"/>
      <c r="Q221" s="88"/>
      <c r="R221" s="88"/>
      <c r="S221" s="88"/>
      <c r="T221" s="88"/>
    </row>
    <row r="222" spans="1:22" x14ac:dyDescent="0.25">
      <c r="A222" s="646"/>
      <c r="B222" s="648"/>
      <c r="C222" s="88"/>
      <c r="D222" s="88"/>
      <c r="E222" s="88"/>
      <c r="F222" s="88"/>
      <c r="G222" s="88"/>
      <c r="H222" s="88">
        <f t="shared" ref="H222:H230" si="82">SUM(D222:G222)</f>
        <v>0</v>
      </c>
      <c r="I222" s="88"/>
      <c r="J222" s="88"/>
      <c r="K222" s="88"/>
      <c r="L222" s="88"/>
      <c r="M222" s="88"/>
      <c r="N222" s="88">
        <f t="shared" ref="N222:N230" si="83">SUM(J222:M222)</f>
        <v>0</v>
      </c>
      <c r="O222" s="88"/>
      <c r="P222" s="88"/>
      <c r="Q222" s="88"/>
      <c r="R222" s="88"/>
      <c r="S222" s="88"/>
      <c r="T222" s="88"/>
    </row>
    <row r="223" spans="1:22" x14ac:dyDescent="0.25">
      <c r="A223" s="646"/>
      <c r="B223" s="648"/>
      <c r="C223" s="88"/>
      <c r="D223" s="88"/>
      <c r="E223" s="88"/>
      <c r="F223" s="88"/>
      <c r="G223" s="88"/>
      <c r="H223" s="88">
        <f t="shared" si="82"/>
        <v>0</v>
      </c>
      <c r="I223" s="88"/>
      <c r="J223" s="88"/>
      <c r="K223" s="88"/>
      <c r="L223" s="88"/>
      <c r="M223" s="88"/>
      <c r="N223" s="88">
        <f t="shared" si="83"/>
        <v>0</v>
      </c>
      <c r="O223" s="88"/>
      <c r="P223" s="88"/>
      <c r="Q223" s="88"/>
      <c r="R223" s="88"/>
      <c r="S223" s="88"/>
      <c r="T223" s="88"/>
    </row>
    <row r="224" spans="1:22" x14ac:dyDescent="0.25">
      <c r="A224" s="646"/>
      <c r="B224" s="648"/>
      <c r="C224" s="88"/>
      <c r="D224" s="88"/>
      <c r="E224" s="88"/>
      <c r="F224" s="88"/>
      <c r="G224" s="88"/>
      <c r="H224" s="88">
        <f t="shared" si="82"/>
        <v>0</v>
      </c>
      <c r="I224" s="88"/>
      <c r="J224" s="88"/>
      <c r="K224" s="88"/>
      <c r="L224" s="88"/>
      <c r="M224" s="88"/>
      <c r="N224" s="88">
        <f t="shared" si="83"/>
        <v>0</v>
      </c>
      <c r="O224" s="88"/>
      <c r="P224" s="88"/>
      <c r="Q224" s="88"/>
      <c r="R224" s="88"/>
      <c r="S224" s="88"/>
      <c r="T224" s="88"/>
    </row>
    <row r="225" spans="1:20" x14ac:dyDescent="0.25">
      <c r="A225" s="646"/>
      <c r="B225" s="648"/>
      <c r="C225" s="88"/>
      <c r="D225" s="88"/>
      <c r="E225" s="88"/>
      <c r="F225" s="88"/>
      <c r="G225" s="88"/>
      <c r="H225" s="88">
        <f t="shared" si="82"/>
        <v>0</v>
      </c>
      <c r="I225" s="88"/>
      <c r="J225" s="88"/>
      <c r="K225" s="88"/>
      <c r="L225" s="88"/>
      <c r="M225" s="88"/>
      <c r="N225" s="88">
        <f t="shared" si="83"/>
        <v>0</v>
      </c>
      <c r="O225" s="88"/>
      <c r="P225" s="88"/>
      <c r="Q225" s="88"/>
      <c r="R225" s="88"/>
      <c r="S225" s="88"/>
      <c r="T225" s="88"/>
    </row>
    <row r="226" spans="1:20" x14ac:dyDescent="0.25">
      <c r="A226" s="646"/>
      <c r="B226" s="648"/>
      <c r="C226" s="88"/>
      <c r="D226" s="88"/>
      <c r="E226" s="88"/>
      <c r="F226" s="88"/>
      <c r="G226" s="88"/>
      <c r="H226" s="88">
        <f t="shared" si="82"/>
        <v>0</v>
      </c>
      <c r="I226" s="88"/>
      <c r="J226" s="88"/>
      <c r="K226" s="88"/>
      <c r="L226" s="88"/>
      <c r="M226" s="88"/>
      <c r="N226" s="88">
        <f t="shared" si="83"/>
        <v>0</v>
      </c>
      <c r="O226" s="88"/>
      <c r="P226" s="88"/>
      <c r="Q226" s="88"/>
      <c r="R226" s="88"/>
      <c r="S226" s="88"/>
      <c r="T226" s="88"/>
    </row>
    <row r="227" spans="1:20" x14ac:dyDescent="0.25">
      <c r="A227" s="646"/>
      <c r="B227" s="648"/>
      <c r="C227" s="88"/>
      <c r="D227" s="88"/>
      <c r="E227" s="88"/>
      <c r="F227" s="88"/>
      <c r="G227" s="88"/>
      <c r="H227" s="88">
        <f t="shared" si="82"/>
        <v>0</v>
      </c>
      <c r="I227" s="88"/>
      <c r="J227" s="88"/>
      <c r="K227" s="88"/>
      <c r="L227" s="88"/>
      <c r="M227" s="88"/>
      <c r="N227" s="88">
        <f t="shared" si="83"/>
        <v>0</v>
      </c>
      <c r="O227" s="88"/>
      <c r="P227" s="88"/>
      <c r="Q227" s="88"/>
      <c r="R227" s="88"/>
      <c r="S227" s="88"/>
      <c r="T227" s="88"/>
    </row>
    <row r="228" spans="1:20" x14ac:dyDescent="0.25">
      <c r="A228" s="646"/>
      <c r="B228" s="648"/>
      <c r="C228" s="88"/>
      <c r="D228" s="88"/>
      <c r="E228" s="88"/>
      <c r="F228" s="88"/>
      <c r="G228" s="88"/>
      <c r="H228" s="88">
        <f t="shared" si="82"/>
        <v>0</v>
      </c>
      <c r="I228" s="88"/>
      <c r="J228" s="88"/>
      <c r="K228" s="88"/>
      <c r="L228" s="88"/>
      <c r="M228" s="88"/>
      <c r="N228" s="88">
        <f t="shared" si="83"/>
        <v>0</v>
      </c>
      <c r="O228" s="88"/>
      <c r="P228" s="88"/>
      <c r="Q228" s="88"/>
      <c r="R228" s="88"/>
      <c r="S228" s="88"/>
      <c r="T228" s="88"/>
    </row>
    <row r="229" spans="1:20" x14ac:dyDescent="0.25">
      <c r="A229" s="646"/>
      <c r="B229" s="648"/>
      <c r="C229" s="88"/>
      <c r="D229" s="88"/>
      <c r="E229" s="88"/>
      <c r="F229" s="88"/>
      <c r="G229" s="88"/>
      <c r="H229" s="88">
        <f t="shared" si="82"/>
        <v>0</v>
      </c>
      <c r="I229" s="88"/>
      <c r="J229" s="88"/>
      <c r="K229" s="88"/>
      <c r="L229" s="88"/>
      <c r="M229" s="88"/>
      <c r="N229" s="88">
        <f t="shared" si="83"/>
        <v>0</v>
      </c>
      <c r="O229" s="88"/>
      <c r="P229" s="88"/>
      <c r="Q229" s="88"/>
      <c r="R229" s="88"/>
      <c r="S229" s="88"/>
      <c r="T229" s="88"/>
    </row>
    <row r="230" spans="1:20" x14ac:dyDescent="0.25">
      <c r="A230" s="646"/>
      <c r="B230" s="648"/>
      <c r="C230" s="88"/>
      <c r="D230" s="88"/>
      <c r="E230" s="88"/>
      <c r="F230" s="88"/>
      <c r="G230" s="88"/>
      <c r="H230" s="88">
        <f t="shared" si="82"/>
        <v>0</v>
      </c>
      <c r="I230" s="88"/>
      <c r="J230" s="88"/>
      <c r="K230" s="88"/>
      <c r="L230" s="88"/>
      <c r="M230" s="88"/>
      <c r="N230" s="88">
        <f t="shared" si="83"/>
        <v>0</v>
      </c>
      <c r="O230" s="88"/>
      <c r="P230" s="88"/>
      <c r="Q230" s="88"/>
      <c r="R230" s="88"/>
      <c r="S230" s="88"/>
      <c r="T230" s="88"/>
    </row>
    <row r="231" spans="1:20" x14ac:dyDescent="0.25">
      <c r="A231" s="646"/>
      <c r="B231" s="648"/>
      <c r="C231" s="89">
        <f t="shared" ref="C231:N231" si="84">SUM(C221:C230)</f>
        <v>0</v>
      </c>
      <c r="D231" s="89">
        <f t="shared" si="84"/>
        <v>0</v>
      </c>
      <c r="E231" s="89">
        <f t="shared" si="84"/>
        <v>0</v>
      </c>
      <c r="F231" s="89">
        <f t="shared" si="84"/>
        <v>0</v>
      </c>
      <c r="G231" s="89">
        <f t="shared" si="84"/>
        <v>0</v>
      </c>
      <c r="H231" s="89">
        <f t="shared" si="84"/>
        <v>0</v>
      </c>
      <c r="I231" s="89">
        <f t="shared" si="84"/>
        <v>0</v>
      </c>
      <c r="J231" s="89">
        <f t="shared" si="84"/>
        <v>0</v>
      </c>
      <c r="K231" s="89">
        <f t="shared" si="84"/>
        <v>0</v>
      </c>
      <c r="L231" s="89">
        <f t="shared" si="84"/>
        <v>0</v>
      </c>
      <c r="M231" s="89">
        <f t="shared" si="84"/>
        <v>0</v>
      </c>
      <c r="N231" s="89">
        <f t="shared" si="84"/>
        <v>0</v>
      </c>
      <c r="O231" s="89">
        <f t="shared" ref="O231:T231" si="85">C231-I231</f>
        <v>0</v>
      </c>
      <c r="P231" s="89">
        <f t="shared" si="85"/>
        <v>0</v>
      </c>
      <c r="Q231" s="89">
        <f t="shared" si="85"/>
        <v>0</v>
      </c>
      <c r="R231" s="89">
        <f t="shared" si="85"/>
        <v>0</v>
      </c>
      <c r="S231" s="89">
        <f t="shared" si="85"/>
        <v>0</v>
      </c>
      <c r="T231" s="89">
        <f t="shared" si="85"/>
        <v>0</v>
      </c>
    </row>
    <row r="232" spans="1:20" ht="20.25" customHeight="1" x14ac:dyDescent="0.25">
      <c r="A232" s="646"/>
      <c r="B232" s="648" t="s">
        <v>188</v>
      </c>
      <c r="C232" s="87"/>
      <c r="D232" s="88"/>
      <c r="E232" s="88"/>
      <c r="F232" s="88"/>
      <c r="G232" s="88"/>
      <c r="H232" s="88">
        <f>SUM(D232:G232)</f>
        <v>0</v>
      </c>
      <c r="I232" s="87"/>
      <c r="J232" s="88"/>
      <c r="K232" s="88"/>
      <c r="L232" s="88"/>
      <c r="M232" s="88"/>
      <c r="N232" s="88">
        <f>SUM(J232:M232)</f>
        <v>0</v>
      </c>
      <c r="O232" s="88"/>
      <c r="P232" s="88"/>
      <c r="Q232" s="88"/>
      <c r="R232" s="88"/>
      <c r="S232" s="88"/>
      <c r="T232" s="88"/>
    </row>
    <row r="233" spans="1:20" x14ac:dyDescent="0.25">
      <c r="A233" s="646"/>
      <c r="B233" s="648"/>
      <c r="C233" s="88"/>
      <c r="D233" s="88"/>
      <c r="E233" s="88"/>
      <c r="F233" s="88"/>
      <c r="G233" s="88"/>
      <c r="H233" s="88">
        <f t="shared" ref="H233:H241" si="86">SUM(D233:G233)</f>
        <v>0</v>
      </c>
      <c r="I233" s="88"/>
      <c r="J233" s="88"/>
      <c r="K233" s="88"/>
      <c r="L233" s="88"/>
      <c r="M233" s="88"/>
      <c r="N233" s="88">
        <f t="shared" ref="N233:N241" si="87">SUM(J233:M233)</f>
        <v>0</v>
      </c>
      <c r="O233" s="88"/>
      <c r="P233" s="88"/>
      <c r="Q233" s="88"/>
      <c r="R233" s="88"/>
      <c r="S233" s="88"/>
      <c r="T233" s="88"/>
    </row>
    <row r="234" spans="1:20" x14ac:dyDescent="0.25">
      <c r="A234" s="646"/>
      <c r="B234" s="648"/>
      <c r="C234" s="88"/>
      <c r="D234" s="88"/>
      <c r="E234" s="88"/>
      <c r="F234" s="88"/>
      <c r="G234" s="88"/>
      <c r="H234" s="88">
        <f t="shared" si="86"/>
        <v>0</v>
      </c>
      <c r="I234" s="88"/>
      <c r="J234" s="88"/>
      <c r="K234" s="88"/>
      <c r="L234" s="88"/>
      <c r="M234" s="88"/>
      <c r="N234" s="88">
        <f t="shared" si="87"/>
        <v>0</v>
      </c>
      <c r="O234" s="88"/>
      <c r="P234" s="88"/>
      <c r="Q234" s="88"/>
      <c r="R234" s="88"/>
      <c r="S234" s="88"/>
      <c r="T234" s="88"/>
    </row>
    <row r="235" spans="1:20" x14ac:dyDescent="0.25">
      <c r="A235" s="646"/>
      <c r="B235" s="648"/>
      <c r="C235" s="88"/>
      <c r="D235" s="88"/>
      <c r="E235" s="88"/>
      <c r="F235" s="88"/>
      <c r="G235" s="88"/>
      <c r="H235" s="88">
        <f t="shared" si="86"/>
        <v>0</v>
      </c>
      <c r="I235" s="88"/>
      <c r="J235" s="88"/>
      <c r="K235" s="88"/>
      <c r="L235" s="88"/>
      <c r="M235" s="88"/>
      <c r="N235" s="88">
        <f t="shared" si="87"/>
        <v>0</v>
      </c>
      <c r="O235" s="88"/>
      <c r="P235" s="88"/>
      <c r="Q235" s="88"/>
      <c r="R235" s="88"/>
      <c r="S235" s="88"/>
      <c r="T235" s="88"/>
    </row>
    <row r="236" spans="1:20" x14ac:dyDescent="0.25">
      <c r="A236" s="646"/>
      <c r="B236" s="648"/>
      <c r="C236" s="88"/>
      <c r="D236" s="88"/>
      <c r="E236" s="88"/>
      <c r="F236" s="88"/>
      <c r="G236" s="88"/>
      <c r="H236" s="88">
        <f t="shared" si="86"/>
        <v>0</v>
      </c>
      <c r="I236" s="88"/>
      <c r="J236" s="88"/>
      <c r="K236" s="88"/>
      <c r="L236" s="88"/>
      <c r="M236" s="88"/>
      <c r="N236" s="88">
        <f t="shared" si="87"/>
        <v>0</v>
      </c>
      <c r="O236" s="88"/>
      <c r="P236" s="88"/>
      <c r="Q236" s="88"/>
      <c r="R236" s="88"/>
      <c r="S236" s="88"/>
      <c r="T236" s="88"/>
    </row>
    <row r="237" spans="1:20" x14ac:dyDescent="0.25">
      <c r="A237" s="646"/>
      <c r="B237" s="648"/>
      <c r="C237" s="88"/>
      <c r="D237" s="88"/>
      <c r="E237" s="88"/>
      <c r="F237" s="88"/>
      <c r="G237" s="88"/>
      <c r="H237" s="88">
        <f t="shared" si="86"/>
        <v>0</v>
      </c>
      <c r="I237" s="88"/>
      <c r="J237" s="88"/>
      <c r="K237" s="88"/>
      <c r="L237" s="88"/>
      <c r="M237" s="88"/>
      <c r="N237" s="88">
        <f t="shared" si="87"/>
        <v>0</v>
      </c>
      <c r="O237" s="88"/>
      <c r="P237" s="88"/>
      <c r="Q237" s="88"/>
      <c r="R237" s="88"/>
      <c r="S237" s="88"/>
      <c r="T237" s="88"/>
    </row>
    <row r="238" spans="1:20" x14ac:dyDescent="0.25">
      <c r="A238" s="646"/>
      <c r="B238" s="648"/>
      <c r="C238" s="88"/>
      <c r="D238" s="88"/>
      <c r="E238" s="88"/>
      <c r="F238" s="88"/>
      <c r="G238" s="88"/>
      <c r="H238" s="88">
        <f t="shared" si="86"/>
        <v>0</v>
      </c>
      <c r="I238" s="88"/>
      <c r="J238" s="88"/>
      <c r="K238" s="88"/>
      <c r="L238" s="88"/>
      <c r="M238" s="88"/>
      <c r="N238" s="88">
        <f t="shared" si="87"/>
        <v>0</v>
      </c>
      <c r="O238" s="88"/>
      <c r="P238" s="88"/>
      <c r="Q238" s="88"/>
      <c r="R238" s="88"/>
      <c r="S238" s="88"/>
      <c r="T238" s="88"/>
    </row>
    <row r="239" spans="1:20" x14ac:dyDescent="0.25">
      <c r="A239" s="646"/>
      <c r="B239" s="648"/>
      <c r="C239" s="88"/>
      <c r="D239" s="88"/>
      <c r="E239" s="88"/>
      <c r="F239" s="88"/>
      <c r="G239" s="88"/>
      <c r="H239" s="88">
        <f t="shared" si="86"/>
        <v>0</v>
      </c>
      <c r="I239" s="88"/>
      <c r="J239" s="88"/>
      <c r="K239" s="88"/>
      <c r="L239" s="88"/>
      <c r="M239" s="88"/>
      <c r="N239" s="88">
        <f t="shared" si="87"/>
        <v>0</v>
      </c>
      <c r="O239" s="88"/>
      <c r="P239" s="88"/>
      <c r="Q239" s="88"/>
      <c r="R239" s="88"/>
      <c r="S239" s="88"/>
      <c r="T239" s="88"/>
    </row>
    <row r="240" spans="1:20" x14ac:dyDescent="0.25">
      <c r="A240" s="646"/>
      <c r="B240" s="648"/>
      <c r="C240" s="88"/>
      <c r="D240" s="88"/>
      <c r="E240" s="88"/>
      <c r="F240" s="88"/>
      <c r="G240" s="88"/>
      <c r="H240" s="88">
        <f t="shared" si="86"/>
        <v>0</v>
      </c>
      <c r="I240" s="88"/>
      <c r="J240" s="88"/>
      <c r="K240" s="88"/>
      <c r="L240" s="88"/>
      <c r="M240" s="88"/>
      <c r="N240" s="88">
        <f t="shared" si="87"/>
        <v>0</v>
      </c>
      <c r="O240" s="88"/>
      <c r="P240" s="88"/>
      <c r="Q240" s="88"/>
      <c r="R240" s="88"/>
      <c r="S240" s="88"/>
      <c r="T240" s="88"/>
    </row>
    <row r="241" spans="1:20" x14ac:dyDescent="0.25">
      <c r="A241" s="646"/>
      <c r="B241" s="648"/>
      <c r="C241" s="88"/>
      <c r="D241" s="88"/>
      <c r="E241" s="88"/>
      <c r="F241" s="88"/>
      <c r="G241" s="88"/>
      <c r="H241" s="88">
        <f t="shared" si="86"/>
        <v>0</v>
      </c>
      <c r="I241" s="88"/>
      <c r="J241" s="88"/>
      <c r="K241" s="88"/>
      <c r="L241" s="88"/>
      <c r="M241" s="88"/>
      <c r="N241" s="88">
        <f t="shared" si="87"/>
        <v>0</v>
      </c>
      <c r="O241" s="88"/>
      <c r="P241" s="88"/>
      <c r="Q241" s="88"/>
      <c r="R241" s="88"/>
      <c r="S241" s="88"/>
      <c r="T241" s="88"/>
    </row>
    <row r="242" spans="1:20" x14ac:dyDescent="0.25">
      <c r="A242" s="646"/>
      <c r="B242" s="648"/>
      <c r="C242" s="89">
        <f t="shared" ref="C242:N242" si="88">SUM(C232:C241)</f>
        <v>0</v>
      </c>
      <c r="D242" s="89">
        <f t="shared" si="88"/>
        <v>0</v>
      </c>
      <c r="E242" s="89">
        <f t="shared" si="88"/>
        <v>0</v>
      </c>
      <c r="F242" s="89">
        <f t="shared" si="88"/>
        <v>0</v>
      </c>
      <c r="G242" s="89">
        <f t="shared" si="88"/>
        <v>0</v>
      </c>
      <c r="H242" s="89">
        <f t="shared" si="88"/>
        <v>0</v>
      </c>
      <c r="I242" s="89">
        <f t="shared" si="88"/>
        <v>0</v>
      </c>
      <c r="J242" s="89">
        <f t="shared" si="88"/>
        <v>0</v>
      </c>
      <c r="K242" s="89">
        <f t="shared" si="88"/>
        <v>0</v>
      </c>
      <c r="L242" s="89">
        <f t="shared" si="88"/>
        <v>0</v>
      </c>
      <c r="M242" s="89">
        <f t="shared" si="88"/>
        <v>0</v>
      </c>
      <c r="N242" s="89">
        <f t="shared" si="88"/>
        <v>0</v>
      </c>
      <c r="O242" s="89">
        <f t="shared" ref="O242:T242" si="89">C242-I242</f>
        <v>0</v>
      </c>
      <c r="P242" s="89">
        <f t="shared" si="89"/>
        <v>0</v>
      </c>
      <c r="Q242" s="89">
        <f t="shared" si="89"/>
        <v>0</v>
      </c>
      <c r="R242" s="89">
        <f t="shared" si="89"/>
        <v>0</v>
      </c>
      <c r="S242" s="89">
        <f t="shared" si="89"/>
        <v>0</v>
      </c>
      <c r="T242" s="89">
        <f t="shared" si="89"/>
        <v>0</v>
      </c>
    </row>
    <row r="243" spans="1:20" ht="20.25" customHeight="1" x14ac:dyDescent="0.25">
      <c r="A243" s="646"/>
      <c r="B243" s="648" t="s">
        <v>189</v>
      </c>
      <c r="C243" s="87"/>
      <c r="D243" s="88"/>
      <c r="E243" s="88"/>
      <c r="F243" s="88"/>
      <c r="G243" s="88"/>
      <c r="H243" s="88">
        <f>SUM(D243:G243)</f>
        <v>0</v>
      </c>
      <c r="I243" s="87"/>
      <c r="J243" s="88"/>
      <c r="K243" s="88"/>
      <c r="L243" s="88"/>
      <c r="M243" s="88"/>
      <c r="N243" s="88">
        <f>SUM(J243:M243)</f>
        <v>0</v>
      </c>
      <c r="O243" s="88"/>
      <c r="P243" s="88"/>
      <c r="Q243" s="88"/>
      <c r="R243" s="88"/>
      <c r="S243" s="88"/>
      <c r="T243" s="88"/>
    </row>
    <row r="244" spans="1:20" x14ac:dyDescent="0.25">
      <c r="A244" s="646"/>
      <c r="B244" s="648"/>
      <c r="C244" s="88"/>
      <c r="D244" s="88"/>
      <c r="E244" s="88"/>
      <c r="F244" s="88"/>
      <c r="G244" s="88"/>
      <c r="H244" s="88">
        <f t="shared" ref="H244:H252" si="90">SUM(D244:G244)</f>
        <v>0</v>
      </c>
      <c r="I244" s="88"/>
      <c r="J244" s="88"/>
      <c r="K244" s="88"/>
      <c r="L244" s="88"/>
      <c r="M244" s="88"/>
      <c r="N244" s="88">
        <f t="shared" ref="N244:N252" si="91">SUM(J244:M244)</f>
        <v>0</v>
      </c>
      <c r="O244" s="88"/>
      <c r="P244" s="88"/>
      <c r="Q244" s="88"/>
      <c r="R244" s="88"/>
      <c r="S244" s="88"/>
      <c r="T244" s="88"/>
    </row>
    <row r="245" spans="1:20" x14ac:dyDescent="0.25">
      <c r="A245" s="646"/>
      <c r="B245" s="648"/>
      <c r="C245" s="88"/>
      <c r="D245" s="88"/>
      <c r="E245" s="88"/>
      <c r="F245" s="88"/>
      <c r="G245" s="88"/>
      <c r="H245" s="88">
        <f t="shared" si="90"/>
        <v>0</v>
      </c>
      <c r="I245" s="88"/>
      <c r="J245" s="88"/>
      <c r="K245" s="88"/>
      <c r="L245" s="88"/>
      <c r="M245" s="88"/>
      <c r="N245" s="88">
        <f t="shared" si="91"/>
        <v>0</v>
      </c>
      <c r="O245" s="88"/>
      <c r="P245" s="88"/>
      <c r="Q245" s="88"/>
      <c r="R245" s="88"/>
      <c r="S245" s="88"/>
      <c r="T245" s="88"/>
    </row>
    <row r="246" spans="1:20" x14ac:dyDescent="0.25">
      <c r="A246" s="646"/>
      <c r="B246" s="648"/>
      <c r="C246" s="88"/>
      <c r="D246" s="88"/>
      <c r="E246" s="88"/>
      <c r="F246" s="88"/>
      <c r="G246" s="88"/>
      <c r="H246" s="88">
        <f t="shared" si="90"/>
        <v>0</v>
      </c>
      <c r="I246" s="88"/>
      <c r="J246" s="88"/>
      <c r="K246" s="88"/>
      <c r="L246" s="88"/>
      <c r="M246" s="88"/>
      <c r="N246" s="88">
        <f t="shared" si="91"/>
        <v>0</v>
      </c>
      <c r="O246" s="88"/>
      <c r="P246" s="88"/>
      <c r="Q246" s="88"/>
      <c r="R246" s="88"/>
      <c r="S246" s="88"/>
      <c r="T246" s="88"/>
    </row>
    <row r="247" spans="1:20" x14ac:dyDescent="0.25">
      <c r="A247" s="646"/>
      <c r="B247" s="648"/>
      <c r="C247" s="88"/>
      <c r="D247" s="88"/>
      <c r="E247" s="88"/>
      <c r="F247" s="88"/>
      <c r="G247" s="88"/>
      <c r="H247" s="88">
        <f t="shared" si="90"/>
        <v>0</v>
      </c>
      <c r="I247" s="88"/>
      <c r="J247" s="88"/>
      <c r="K247" s="88"/>
      <c r="L247" s="88"/>
      <c r="M247" s="88"/>
      <c r="N247" s="88">
        <f t="shared" si="91"/>
        <v>0</v>
      </c>
      <c r="O247" s="88"/>
      <c r="P247" s="88"/>
      <c r="Q247" s="88"/>
      <c r="R247" s="88"/>
      <c r="S247" s="88"/>
      <c r="T247" s="88"/>
    </row>
    <row r="248" spans="1:20" x14ac:dyDescent="0.25">
      <c r="A248" s="646"/>
      <c r="B248" s="648"/>
      <c r="C248" s="88"/>
      <c r="D248" s="88"/>
      <c r="E248" s="88"/>
      <c r="F248" s="88"/>
      <c r="G248" s="88"/>
      <c r="H248" s="88">
        <f t="shared" si="90"/>
        <v>0</v>
      </c>
      <c r="I248" s="88"/>
      <c r="J248" s="88"/>
      <c r="K248" s="88"/>
      <c r="L248" s="88"/>
      <c r="M248" s="88"/>
      <c r="N248" s="88">
        <f t="shared" si="91"/>
        <v>0</v>
      </c>
      <c r="O248" s="88"/>
      <c r="P248" s="88"/>
      <c r="Q248" s="88"/>
      <c r="R248" s="88"/>
      <c r="S248" s="88"/>
      <c r="T248" s="88"/>
    </row>
    <row r="249" spans="1:20" x14ac:dyDescent="0.25">
      <c r="A249" s="646"/>
      <c r="B249" s="648"/>
      <c r="C249" s="88"/>
      <c r="D249" s="88"/>
      <c r="E249" s="88"/>
      <c r="F249" s="88"/>
      <c r="G249" s="88"/>
      <c r="H249" s="88">
        <f t="shared" si="90"/>
        <v>0</v>
      </c>
      <c r="I249" s="88"/>
      <c r="J249" s="88"/>
      <c r="K249" s="88"/>
      <c r="L249" s="88"/>
      <c r="M249" s="88"/>
      <c r="N249" s="88">
        <f t="shared" si="91"/>
        <v>0</v>
      </c>
      <c r="O249" s="88"/>
      <c r="P249" s="88"/>
      <c r="Q249" s="88"/>
      <c r="R249" s="88"/>
      <c r="S249" s="88"/>
      <c r="T249" s="88"/>
    </row>
    <row r="250" spans="1:20" x14ac:dyDescent="0.25">
      <c r="A250" s="646"/>
      <c r="B250" s="648"/>
      <c r="C250" s="88"/>
      <c r="D250" s="88"/>
      <c r="E250" s="88"/>
      <c r="F250" s="88"/>
      <c r="G250" s="88"/>
      <c r="H250" s="88">
        <f t="shared" si="90"/>
        <v>0</v>
      </c>
      <c r="I250" s="88"/>
      <c r="J250" s="88"/>
      <c r="K250" s="88"/>
      <c r="L250" s="88"/>
      <c r="M250" s="88"/>
      <c r="N250" s="88">
        <f t="shared" si="91"/>
        <v>0</v>
      </c>
      <c r="O250" s="88"/>
      <c r="P250" s="88"/>
      <c r="Q250" s="88"/>
      <c r="R250" s="88"/>
      <c r="S250" s="88"/>
      <c r="T250" s="88"/>
    </row>
    <row r="251" spans="1:20" x14ac:dyDescent="0.25">
      <c r="A251" s="646"/>
      <c r="B251" s="648"/>
      <c r="C251" s="88"/>
      <c r="D251" s="88"/>
      <c r="E251" s="88"/>
      <c r="F251" s="88"/>
      <c r="G251" s="88"/>
      <c r="H251" s="88">
        <f t="shared" si="90"/>
        <v>0</v>
      </c>
      <c r="I251" s="88"/>
      <c r="J251" s="88"/>
      <c r="K251" s="88"/>
      <c r="L251" s="88"/>
      <c r="M251" s="88"/>
      <c r="N251" s="88">
        <f t="shared" si="91"/>
        <v>0</v>
      </c>
      <c r="O251" s="88"/>
      <c r="P251" s="88"/>
      <c r="Q251" s="88"/>
      <c r="R251" s="88"/>
      <c r="S251" s="88"/>
      <c r="T251" s="88"/>
    </row>
    <row r="252" spans="1:20" x14ac:dyDescent="0.25">
      <c r="A252" s="646"/>
      <c r="B252" s="648"/>
      <c r="C252" s="88"/>
      <c r="D252" s="88"/>
      <c r="E252" s="88"/>
      <c r="F252" s="88"/>
      <c r="G252" s="88"/>
      <c r="H252" s="88">
        <f t="shared" si="90"/>
        <v>0</v>
      </c>
      <c r="I252" s="88"/>
      <c r="J252" s="88"/>
      <c r="K252" s="88"/>
      <c r="L252" s="88"/>
      <c r="M252" s="88"/>
      <c r="N252" s="88">
        <f t="shared" si="91"/>
        <v>0</v>
      </c>
      <c r="O252" s="88"/>
      <c r="P252" s="88"/>
      <c r="Q252" s="88"/>
      <c r="R252" s="88"/>
      <c r="S252" s="88"/>
      <c r="T252" s="88"/>
    </row>
    <row r="253" spans="1:20" x14ac:dyDescent="0.25">
      <c r="A253" s="646"/>
      <c r="B253" s="648"/>
      <c r="C253" s="89">
        <f t="shared" ref="C253:N253" si="92">SUM(C243:C252)</f>
        <v>0</v>
      </c>
      <c r="D253" s="89">
        <f t="shared" si="92"/>
        <v>0</v>
      </c>
      <c r="E253" s="89">
        <f t="shared" si="92"/>
        <v>0</v>
      </c>
      <c r="F253" s="89">
        <f t="shared" si="92"/>
        <v>0</v>
      </c>
      <c r="G253" s="89">
        <f t="shared" si="92"/>
        <v>0</v>
      </c>
      <c r="H253" s="89">
        <f t="shared" si="92"/>
        <v>0</v>
      </c>
      <c r="I253" s="89">
        <f t="shared" si="92"/>
        <v>0</v>
      </c>
      <c r="J253" s="89">
        <f t="shared" si="92"/>
        <v>0</v>
      </c>
      <c r="K253" s="89">
        <f t="shared" si="92"/>
        <v>0</v>
      </c>
      <c r="L253" s="89">
        <f t="shared" si="92"/>
        <v>0</v>
      </c>
      <c r="M253" s="89">
        <f t="shared" si="92"/>
        <v>0</v>
      </c>
      <c r="N253" s="89">
        <f t="shared" si="92"/>
        <v>0</v>
      </c>
      <c r="O253" s="89">
        <f t="shared" ref="O253:T253" si="93">C253-I253</f>
        <v>0</v>
      </c>
      <c r="P253" s="89">
        <f t="shared" si="93"/>
        <v>0</v>
      </c>
      <c r="Q253" s="89">
        <f t="shared" si="93"/>
        <v>0</v>
      </c>
      <c r="R253" s="89">
        <f t="shared" si="93"/>
        <v>0</v>
      </c>
      <c r="S253" s="89">
        <f t="shared" si="93"/>
        <v>0</v>
      </c>
      <c r="T253" s="89">
        <f t="shared" si="93"/>
        <v>0</v>
      </c>
    </row>
    <row r="254" spans="1:20" x14ac:dyDescent="0.25">
      <c r="A254" s="646"/>
      <c r="B254" s="93" t="s">
        <v>190</v>
      </c>
      <c r="C254" s="90">
        <f>SUM(C253,C242,C231)</f>
        <v>0</v>
      </c>
      <c r="D254" s="90">
        <f t="shared" ref="D254:T254" si="94">SUM(D253,D242,D231)</f>
        <v>0</v>
      </c>
      <c r="E254" s="90">
        <f t="shared" si="94"/>
        <v>0</v>
      </c>
      <c r="F254" s="90">
        <f t="shared" si="94"/>
        <v>0</v>
      </c>
      <c r="G254" s="90">
        <f t="shared" si="94"/>
        <v>0</v>
      </c>
      <c r="H254" s="90">
        <f t="shared" si="94"/>
        <v>0</v>
      </c>
      <c r="I254" s="90">
        <f t="shared" si="94"/>
        <v>0</v>
      </c>
      <c r="J254" s="90">
        <f t="shared" si="94"/>
        <v>0</v>
      </c>
      <c r="K254" s="90">
        <f t="shared" si="94"/>
        <v>0</v>
      </c>
      <c r="L254" s="90">
        <f t="shared" si="94"/>
        <v>0</v>
      </c>
      <c r="M254" s="90">
        <f t="shared" si="94"/>
        <v>0</v>
      </c>
      <c r="N254" s="90">
        <f t="shared" si="94"/>
        <v>0</v>
      </c>
      <c r="O254" s="90">
        <f t="shared" si="94"/>
        <v>0</v>
      </c>
      <c r="P254" s="90">
        <f t="shared" si="94"/>
        <v>0</v>
      </c>
      <c r="Q254" s="90">
        <f t="shared" si="94"/>
        <v>0</v>
      </c>
      <c r="R254" s="90">
        <f t="shared" si="94"/>
        <v>0</v>
      </c>
      <c r="S254" s="90">
        <f t="shared" si="94"/>
        <v>0</v>
      </c>
      <c r="T254" s="90">
        <f t="shared" si="94"/>
        <v>0</v>
      </c>
    </row>
    <row r="255" spans="1:20" x14ac:dyDescent="0.25">
      <c r="A255" s="646"/>
      <c r="B255" s="647" t="s">
        <v>184</v>
      </c>
      <c r="C255" s="87"/>
      <c r="D255" s="142"/>
      <c r="E255" s="142"/>
      <c r="F255" s="142"/>
      <c r="G255" s="142"/>
      <c r="H255" s="142">
        <f>SUM(D255:G255)</f>
        <v>0</v>
      </c>
      <c r="I255" s="87"/>
      <c r="J255" s="142"/>
      <c r="K255" s="142"/>
      <c r="L255" s="142"/>
      <c r="M255" s="142"/>
      <c r="N255" s="142">
        <f>SUM(J255:M255)</f>
        <v>0</v>
      </c>
      <c r="O255" s="142"/>
      <c r="P255" s="142"/>
      <c r="Q255" s="142"/>
      <c r="R255" s="142"/>
      <c r="S255" s="142"/>
      <c r="T255" s="142"/>
    </row>
    <row r="256" spans="1:20" x14ac:dyDescent="0.25">
      <c r="A256" s="646"/>
      <c r="B256" s="648"/>
      <c r="C256" s="88"/>
      <c r="D256" s="88"/>
      <c r="E256" s="88"/>
      <c r="F256" s="88"/>
      <c r="G256" s="88"/>
      <c r="H256" s="88">
        <f t="shared" ref="H256:H264" si="95">SUM(D256:G256)</f>
        <v>0</v>
      </c>
      <c r="I256" s="88"/>
      <c r="J256" s="88"/>
      <c r="K256" s="88"/>
      <c r="L256" s="88"/>
      <c r="M256" s="88"/>
      <c r="N256" s="88">
        <f t="shared" ref="N256:N264" si="96">SUM(J256:M256)</f>
        <v>0</v>
      </c>
      <c r="O256" s="88"/>
      <c r="P256" s="88"/>
      <c r="Q256" s="88"/>
      <c r="R256" s="88"/>
      <c r="S256" s="88"/>
      <c r="T256" s="88"/>
    </row>
    <row r="257" spans="1:20" x14ac:dyDescent="0.25">
      <c r="A257" s="646"/>
      <c r="B257" s="648"/>
      <c r="C257" s="88"/>
      <c r="D257" s="88"/>
      <c r="E257" s="88"/>
      <c r="F257" s="88"/>
      <c r="G257" s="88"/>
      <c r="H257" s="88">
        <f t="shared" si="95"/>
        <v>0</v>
      </c>
      <c r="I257" s="88"/>
      <c r="J257" s="88"/>
      <c r="K257" s="88"/>
      <c r="L257" s="88"/>
      <c r="M257" s="88"/>
      <c r="N257" s="88">
        <f t="shared" si="96"/>
        <v>0</v>
      </c>
      <c r="O257" s="88"/>
      <c r="P257" s="88"/>
      <c r="Q257" s="88"/>
      <c r="R257" s="88"/>
      <c r="S257" s="88"/>
      <c r="T257" s="88"/>
    </row>
    <row r="258" spans="1:20" x14ac:dyDescent="0.25">
      <c r="A258" s="646"/>
      <c r="B258" s="648"/>
      <c r="C258" s="88"/>
      <c r="D258" s="88"/>
      <c r="E258" s="88"/>
      <c r="F258" s="88"/>
      <c r="G258" s="88"/>
      <c r="H258" s="88">
        <f t="shared" si="95"/>
        <v>0</v>
      </c>
      <c r="I258" s="88"/>
      <c r="J258" s="88"/>
      <c r="K258" s="88"/>
      <c r="L258" s="88"/>
      <c r="M258" s="88"/>
      <c r="N258" s="88">
        <f t="shared" si="96"/>
        <v>0</v>
      </c>
      <c r="O258" s="88"/>
      <c r="P258" s="88"/>
      <c r="Q258" s="88"/>
      <c r="R258" s="88"/>
      <c r="S258" s="88"/>
      <c r="T258" s="88"/>
    </row>
    <row r="259" spans="1:20" x14ac:dyDescent="0.25">
      <c r="A259" s="646"/>
      <c r="B259" s="648"/>
      <c r="C259" s="88"/>
      <c r="D259" s="88"/>
      <c r="E259" s="88"/>
      <c r="F259" s="88"/>
      <c r="G259" s="88"/>
      <c r="H259" s="88">
        <f t="shared" si="95"/>
        <v>0</v>
      </c>
      <c r="I259" s="88"/>
      <c r="J259" s="88"/>
      <c r="K259" s="88"/>
      <c r="L259" s="88"/>
      <c r="M259" s="88"/>
      <c r="N259" s="88">
        <f t="shared" si="96"/>
        <v>0</v>
      </c>
      <c r="O259" s="88"/>
      <c r="P259" s="88"/>
      <c r="Q259" s="88"/>
      <c r="R259" s="88"/>
      <c r="S259" s="88"/>
      <c r="T259" s="88"/>
    </row>
    <row r="260" spans="1:20" x14ac:dyDescent="0.25">
      <c r="A260" s="646"/>
      <c r="B260" s="648"/>
      <c r="C260" s="88"/>
      <c r="D260" s="88"/>
      <c r="E260" s="88"/>
      <c r="F260" s="88"/>
      <c r="G260" s="88"/>
      <c r="H260" s="88">
        <f t="shared" si="95"/>
        <v>0</v>
      </c>
      <c r="I260" s="88"/>
      <c r="J260" s="88"/>
      <c r="K260" s="88"/>
      <c r="L260" s="88"/>
      <c r="M260" s="88"/>
      <c r="N260" s="88">
        <f t="shared" si="96"/>
        <v>0</v>
      </c>
      <c r="O260" s="88"/>
      <c r="P260" s="88"/>
      <c r="Q260" s="88"/>
      <c r="R260" s="88"/>
      <c r="S260" s="88"/>
      <c r="T260" s="88"/>
    </row>
    <row r="261" spans="1:20" x14ac:dyDescent="0.25">
      <c r="A261" s="646"/>
      <c r="B261" s="648"/>
      <c r="C261" s="88"/>
      <c r="D261" s="88"/>
      <c r="E261" s="88"/>
      <c r="F261" s="88"/>
      <c r="G261" s="88"/>
      <c r="H261" s="88">
        <f t="shared" si="95"/>
        <v>0</v>
      </c>
      <c r="I261" s="88"/>
      <c r="J261" s="88"/>
      <c r="K261" s="88"/>
      <c r="L261" s="88"/>
      <c r="M261" s="88"/>
      <c r="N261" s="88">
        <f t="shared" si="96"/>
        <v>0</v>
      </c>
      <c r="O261" s="88"/>
      <c r="P261" s="88"/>
      <c r="Q261" s="88"/>
      <c r="R261" s="88"/>
      <c r="S261" s="88"/>
      <c r="T261" s="88"/>
    </row>
    <row r="262" spans="1:20" x14ac:dyDescent="0.25">
      <c r="A262" s="646"/>
      <c r="B262" s="648"/>
      <c r="C262" s="88"/>
      <c r="D262" s="88"/>
      <c r="E262" s="88"/>
      <c r="F262" s="88"/>
      <c r="G262" s="88"/>
      <c r="H262" s="88">
        <f t="shared" si="95"/>
        <v>0</v>
      </c>
      <c r="I262" s="88"/>
      <c r="J262" s="88"/>
      <c r="K262" s="88"/>
      <c r="L262" s="88"/>
      <c r="M262" s="88"/>
      <c r="N262" s="88">
        <f t="shared" si="96"/>
        <v>0</v>
      </c>
      <c r="O262" s="88"/>
      <c r="P262" s="88"/>
      <c r="Q262" s="88"/>
      <c r="R262" s="88"/>
      <c r="S262" s="88"/>
      <c r="T262" s="88"/>
    </row>
    <row r="263" spans="1:20" x14ac:dyDescent="0.25">
      <c r="A263" s="646"/>
      <c r="B263" s="648"/>
      <c r="C263" s="88"/>
      <c r="D263" s="88"/>
      <c r="E263" s="88"/>
      <c r="F263" s="88"/>
      <c r="G263" s="88"/>
      <c r="H263" s="88">
        <f t="shared" si="95"/>
        <v>0</v>
      </c>
      <c r="I263" s="88"/>
      <c r="J263" s="88"/>
      <c r="K263" s="88"/>
      <c r="L263" s="88"/>
      <c r="M263" s="88"/>
      <c r="N263" s="88">
        <f t="shared" si="96"/>
        <v>0</v>
      </c>
      <c r="O263" s="88"/>
      <c r="P263" s="88"/>
      <c r="Q263" s="88"/>
      <c r="R263" s="88"/>
      <c r="S263" s="88"/>
      <c r="T263" s="88"/>
    </row>
    <row r="264" spans="1:20" x14ac:dyDescent="0.25">
      <c r="A264" s="646"/>
      <c r="B264" s="648"/>
      <c r="C264" s="88"/>
      <c r="D264" s="88"/>
      <c r="E264" s="88"/>
      <c r="F264" s="88"/>
      <c r="G264" s="88"/>
      <c r="H264" s="88">
        <f t="shared" si="95"/>
        <v>0</v>
      </c>
      <c r="I264" s="88"/>
      <c r="J264" s="88"/>
      <c r="K264" s="88"/>
      <c r="L264" s="88"/>
      <c r="M264" s="88"/>
      <c r="N264" s="88">
        <f t="shared" si="96"/>
        <v>0</v>
      </c>
      <c r="O264" s="88"/>
      <c r="P264" s="88"/>
      <c r="Q264" s="88"/>
      <c r="R264" s="88"/>
      <c r="S264" s="88"/>
      <c r="T264" s="88"/>
    </row>
    <row r="265" spans="1:20" x14ac:dyDescent="0.25">
      <c r="A265" s="646"/>
      <c r="B265" s="648"/>
      <c r="C265" s="89">
        <f t="shared" ref="C265:J265" si="97">SUM(C255:C264)</f>
        <v>0</v>
      </c>
      <c r="D265" s="89">
        <f t="shared" si="97"/>
        <v>0</v>
      </c>
      <c r="E265" s="89">
        <f t="shared" si="97"/>
        <v>0</v>
      </c>
      <c r="F265" s="89">
        <f t="shared" si="97"/>
        <v>0</v>
      </c>
      <c r="G265" s="89">
        <f t="shared" si="97"/>
        <v>0</v>
      </c>
      <c r="H265" s="89">
        <f t="shared" si="97"/>
        <v>0</v>
      </c>
      <c r="I265" s="89">
        <f t="shared" si="97"/>
        <v>0</v>
      </c>
      <c r="J265" s="89">
        <f t="shared" si="97"/>
        <v>0</v>
      </c>
      <c r="K265" s="89">
        <f t="shared" ref="K265:T265" si="98">SUM(K255:K264)</f>
        <v>0</v>
      </c>
      <c r="L265" s="89">
        <f t="shared" si="98"/>
        <v>0</v>
      </c>
      <c r="M265" s="89">
        <f t="shared" si="98"/>
        <v>0</v>
      </c>
      <c r="N265" s="89">
        <f t="shared" si="98"/>
        <v>0</v>
      </c>
      <c r="O265" s="89">
        <f t="shared" si="98"/>
        <v>0</v>
      </c>
      <c r="P265" s="89">
        <f t="shared" si="98"/>
        <v>0</v>
      </c>
      <c r="Q265" s="89">
        <f t="shared" si="98"/>
        <v>0</v>
      </c>
      <c r="R265" s="89">
        <f t="shared" si="98"/>
        <v>0</v>
      </c>
      <c r="S265" s="89">
        <f t="shared" si="98"/>
        <v>0</v>
      </c>
      <c r="T265" s="89">
        <f t="shared" si="98"/>
        <v>0</v>
      </c>
    </row>
    <row r="266" spans="1:20" ht="20.25" customHeight="1" x14ac:dyDescent="0.25">
      <c r="A266" s="646"/>
      <c r="B266" s="648" t="s">
        <v>185</v>
      </c>
      <c r="C266" s="87"/>
      <c r="D266" s="88"/>
      <c r="E266" s="88"/>
      <c r="F266" s="88"/>
      <c r="G266" s="88"/>
      <c r="H266" s="88">
        <f>SUM(D266:G266)</f>
        <v>0</v>
      </c>
      <c r="I266" s="87"/>
      <c r="J266" s="88"/>
      <c r="K266" s="88"/>
      <c r="L266" s="88"/>
      <c r="M266" s="88"/>
      <c r="N266" s="88">
        <f>SUM(J266:M266)</f>
        <v>0</v>
      </c>
      <c r="O266" s="88"/>
      <c r="P266" s="88"/>
      <c r="Q266" s="88"/>
      <c r="R266" s="88"/>
      <c r="S266" s="88"/>
      <c r="T266" s="88"/>
    </row>
    <row r="267" spans="1:20" x14ac:dyDescent="0.25">
      <c r="A267" s="646"/>
      <c r="B267" s="648"/>
      <c r="C267" s="88"/>
      <c r="D267" s="88"/>
      <c r="E267" s="88"/>
      <c r="F267" s="88"/>
      <c r="G267" s="88"/>
      <c r="H267" s="88">
        <f t="shared" ref="H267:H275" si="99">SUM(D267:G267)</f>
        <v>0</v>
      </c>
      <c r="I267" s="88"/>
      <c r="J267" s="88"/>
      <c r="K267" s="88"/>
      <c r="L267" s="88"/>
      <c r="M267" s="88"/>
      <c r="N267" s="88">
        <f t="shared" ref="N267:N275" si="100">SUM(J267:M267)</f>
        <v>0</v>
      </c>
      <c r="O267" s="88"/>
      <c r="P267" s="88"/>
      <c r="Q267" s="88"/>
      <c r="R267" s="88"/>
      <c r="S267" s="88"/>
      <c r="T267" s="88"/>
    </row>
    <row r="268" spans="1:20" x14ac:dyDescent="0.25">
      <c r="A268" s="646"/>
      <c r="B268" s="648"/>
      <c r="C268" s="88"/>
      <c r="D268" s="88"/>
      <c r="E268" s="88"/>
      <c r="F268" s="88"/>
      <c r="G268" s="88"/>
      <c r="H268" s="88">
        <f t="shared" si="99"/>
        <v>0</v>
      </c>
      <c r="I268" s="88"/>
      <c r="J268" s="88"/>
      <c r="K268" s="88"/>
      <c r="L268" s="88"/>
      <c r="M268" s="88"/>
      <c r="N268" s="88">
        <f t="shared" si="100"/>
        <v>0</v>
      </c>
      <c r="O268" s="88"/>
      <c r="P268" s="88"/>
      <c r="Q268" s="88"/>
      <c r="R268" s="88"/>
      <c r="S268" s="88"/>
      <c r="T268" s="88"/>
    </row>
    <row r="269" spans="1:20" x14ac:dyDescent="0.25">
      <c r="A269" s="646"/>
      <c r="B269" s="648"/>
      <c r="C269" s="88"/>
      <c r="D269" s="88"/>
      <c r="E269" s="88"/>
      <c r="F269" s="88"/>
      <c r="G269" s="88"/>
      <c r="H269" s="88">
        <f t="shared" si="99"/>
        <v>0</v>
      </c>
      <c r="I269" s="88"/>
      <c r="J269" s="88"/>
      <c r="K269" s="88"/>
      <c r="L269" s="88"/>
      <c r="M269" s="88"/>
      <c r="N269" s="88">
        <f t="shared" si="100"/>
        <v>0</v>
      </c>
      <c r="O269" s="88"/>
      <c r="P269" s="88"/>
      <c r="Q269" s="88"/>
      <c r="R269" s="88"/>
      <c r="S269" s="88"/>
      <c r="T269" s="88"/>
    </row>
    <row r="270" spans="1:20" x14ac:dyDescent="0.25">
      <c r="A270" s="646"/>
      <c r="B270" s="648"/>
      <c r="C270" s="88"/>
      <c r="D270" s="88"/>
      <c r="E270" s="88"/>
      <c r="F270" s="88"/>
      <c r="G270" s="88"/>
      <c r="H270" s="88">
        <f t="shared" si="99"/>
        <v>0</v>
      </c>
      <c r="I270" s="88"/>
      <c r="J270" s="88"/>
      <c r="K270" s="88"/>
      <c r="L270" s="88"/>
      <c r="M270" s="88"/>
      <c r="N270" s="88">
        <f t="shared" si="100"/>
        <v>0</v>
      </c>
      <c r="O270" s="88"/>
      <c r="P270" s="88"/>
      <c r="Q270" s="88"/>
      <c r="R270" s="88"/>
      <c r="S270" s="88"/>
      <c r="T270" s="88"/>
    </row>
    <row r="271" spans="1:20" x14ac:dyDescent="0.25">
      <c r="A271" s="646"/>
      <c r="B271" s="648"/>
      <c r="C271" s="88"/>
      <c r="D271" s="88"/>
      <c r="E271" s="88"/>
      <c r="F271" s="88"/>
      <c r="G271" s="88"/>
      <c r="H271" s="88">
        <f t="shared" si="99"/>
        <v>0</v>
      </c>
      <c r="I271" s="88"/>
      <c r="J271" s="88"/>
      <c r="K271" s="88"/>
      <c r="L271" s="88"/>
      <c r="M271" s="88"/>
      <c r="N271" s="88">
        <f t="shared" si="100"/>
        <v>0</v>
      </c>
      <c r="O271" s="88"/>
      <c r="P271" s="88"/>
      <c r="Q271" s="88"/>
      <c r="R271" s="88"/>
      <c r="S271" s="88"/>
      <c r="T271" s="88"/>
    </row>
    <row r="272" spans="1:20" x14ac:dyDescent="0.25">
      <c r="A272" s="646"/>
      <c r="B272" s="648"/>
      <c r="C272" s="88"/>
      <c r="D272" s="88"/>
      <c r="E272" s="88"/>
      <c r="F272" s="88"/>
      <c r="G272" s="88"/>
      <c r="H272" s="88">
        <f t="shared" si="99"/>
        <v>0</v>
      </c>
      <c r="I272" s="88"/>
      <c r="J272" s="88"/>
      <c r="K272" s="88"/>
      <c r="L272" s="88"/>
      <c r="M272" s="88"/>
      <c r="N272" s="88">
        <f t="shared" si="100"/>
        <v>0</v>
      </c>
      <c r="O272" s="88"/>
      <c r="P272" s="88"/>
      <c r="Q272" s="88"/>
      <c r="R272" s="88"/>
      <c r="S272" s="88"/>
      <c r="T272" s="88"/>
    </row>
    <row r="273" spans="1:20" x14ac:dyDescent="0.25">
      <c r="A273" s="646"/>
      <c r="B273" s="648"/>
      <c r="C273" s="88"/>
      <c r="D273" s="88"/>
      <c r="E273" s="88"/>
      <c r="F273" s="88"/>
      <c r="G273" s="88"/>
      <c r="H273" s="88">
        <f t="shared" si="99"/>
        <v>0</v>
      </c>
      <c r="I273" s="88"/>
      <c r="J273" s="88"/>
      <c r="K273" s="88"/>
      <c r="L273" s="88"/>
      <c r="M273" s="88"/>
      <c r="N273" s="88">
        <f t="shared" si="100"/>
        <v>0</v>
      </c>
      <c r="O273" s="88"/>
      <c r="P273" s="88"/>
      <c r="Q273" s="88"/>
      <c r="R273" s="88"/>
      <c r="S273" s="88"/>
      <c r="T273" s="88"/>
    </row>
    <row r="274" spans="1:20" x14ac:dyDescent="0.25">
      <c r="A274" s="646"/>
      <c r="B274" s="648"/>
      <c r="C274" s="88"/>
      <c r="D274" s="88"/>
      <c r="E274" s="88"/>
      <c r="F274" s="88"/>
      <c r="G274" s="88"/>
      <c r="H274" s="88">
        <f t="shared" si="99"/>
        <v>0</v>
      </c>
      <c r="I274" s="88"/>
      <c r="J274" s="88"/>
      <c r="K274" s="88"/>
      <c r="L274" s="88"/>
      <c r="M274" s="88"/>
      <c r="N274" s="88">
        <f t="shared" si="100"/>
        <v>0</v>
      </c>
      <c r="O274" s="88"/>
      <c r="P274" s="88"/>
      <c r="Q274" s="88"/>
      <c r="R274" s="88"/>
      <c r="S274" s="88"/>
      <c r="T274" s="88"/>
    </row>
    <row r="275" spans="1:20" x14ac:dyDescent="0.25">
      <c r="A275" s="646"/>
      <c r="B275" s="648"/>
      <c r="C275" s="88"/>
      <c r="D275" s="88"/>
      <c r="E275" s="88"/>
      <c r="F275" s="88"/>
      <c r="G275" s="88"/>
      <c r="H275" s="88">
        <f t="shared" si="99"/>
        <v>0</v>
      </c>
      <c r="I275" s="88"/>
      <c r="J275" s="88"/>
      <c r="K275" s="88"/>
      <c r="L275" s="88"/>
      <c r="M275" s="88"/>
      <c r="N275" s="88">
        <f t="shared" si="100"/>
        <v>0</v>
      </c>
      <c r="O275" s="88"/>
      <c r="P275" s="88"/>
      <c r="Q275" s="88"/>
      <c r="R275" s="88"/>
      <c r="S275" s="88"/>
      <c r="T275" s="88"/>
    </row>
    <row r="276" spans="1:20" x14ac:dyDescent="0.25">
      <c r="A276" s="646"/>
      <c r="B276" s="648"/>
      <c r="C276" s="89">
        <f t="shared" ref="C276:N276" si="101">SUM(C266:C275)</f>
        <v>0</v>
      </c>
      <c r="D276" s="89">
        <f t="shared" si="101"/>
        <v>0</v>
      </c>
      <c r="E276" s="89">
        <f t="shared" si="101"/>
        <v>0</v>
      </c>
      <c r="F276" s="89">
        <f t="shared" si="101"/>
        <v>0</v>
      </c>
      <c r="G276" s="89">
        <f t="shared" si="101"/>
        <v>0</v>
      </c>
      <c r="H276" s="89">
        <f t="shared" si="101"/>
        <v>0</v>
      </c>
      <c r="I276" s="89">
        <f t="shared" si="101"/>
        <v>0</v>
      </c>
      <c r="J276" s="89">
        <f t="shared" si="101"/>
        <v>0</v>
      </c>
      <c r="K276" s="89">
        <f t="shared" si="101"/>
        <v>0</v>
      </c>
      <c r="L276" s="89">
        <f t="shared" si="101"/>
        <v>0</v>
      </c>
      <c r="M276" s="89">
        <f t="shared" si="101"/>
        <v>0</v>
      </c>
      <c r="N276" s="89">
        <f t="shared" si="101"/>
        <v>0</v>
      </c>
      <c r="O276" s="89">
        <f t="shared" ref="O276:T276" si="102">C276-I276</f>
        <v>0</v>
      </c>
      <c r="P276" s="89">
        <f t="shared" si="102"/>
        <v>0</v>
      </c>
      <c r="Q276" s="89">
        <f t="shared" si="102"/>
        <v>0</v>
      </c>
      <c r="R276" s="89">
        <f t="shared" si="102"/>
        <v>0</v>
      </c>
      <c r="S276" s="89">
        <f t="shared" si="102"/>
        <v>0</v>
      </c>
      <c r="T276" s="89">
        <f t="shared" si="102"/>
        <v>0</v>
      </c>
    </row>
    <row r="277" spans="1:20" x14ac:dyDescent="0.25">
      <c r="A277" s="646"/>
      <c r="B277" s="93" t="s">
        <v>191</v>
      </c>
      <c r="C277" s="90">
        <f>SUM(C276,C265)</f>
        <v>0</v>
      </c>
      <c r="D277" s="90">
        <f t="shared" ref="D277:T277" si="103">SUM(D276,D265)</f>
        <v>0</v>
      </c>
      <c r="E277" s="90">
        <f t="shared" si="103"/>
        <v>0</v>
      </c>
      <c r="F277" s="90">
        <f t="shared" si="103"/>
        <v>0</v>
      </c>
      <c r="G277" s="90">
        <f t="shared" si="103"/>
        <v>0</v>
      </c>
      <c r="H277" s="90">
        <f t="shared" si="103"/>
        <v>0</v>
      </c>
      <c r="I277" s="90">
        <f t="shared" si="103"/>
        <v>0</v>
      </c>
      <c r="J277" s="90">
        <f t="shared" si="103"/>
        <v>0</v>
      </c>
      <c r="K277" s="90">
        <f t="shared" si="103"/>
        <v>0</v>
      </c>
      <c r="L277" s="90">
        <f t="shared" si="103"/>
        <v>0</v>
      </c>
      <c r="M277" s="90">
        <f t="shared" si="103"/>
        <v>0</v>
      </c>
      <c r="N277" s="90">
        <f t="shared" si="103"/>
        <v>0</v>
      </c>
      <c r="O277" s="90">
        <f t="shared" si="103"/>
        <v>0</v>
      </c>
      <c r="P277" s="90">
        <f t="shared" si="103"/>
        <v>0</v>
      </c>
      <c r="Q277" s="90">
        <f t="shared" si="103"/>
        <v>0</v>
      </c>
      <c r="R277" s="90">
        <f t="shared" si="103"/>
        <v>0</v>
      </c>
      <c r="S277" s="90">
        <f t="shared" si="103"/>
        <v>0</v>
      </c>
      <c r="T277" s="90">
        <f t="shared" si="103"/>
        <v>0</v>
      </c>
    </row>
    <row r="278" spans="1:20" x14ac:dyDescent="0.25">
      <c r="A278" s="646"/>
      <c r="B278" s="648" t="s">
        <v>186</v>
      </c>
      <c r="C278" s="87"/>
      <c r="D278" s="88"/>
      <c r="E278" s="88"/>
      <c r="F278" s="88"/>
      <c r="G278" s="88"/>
      <c r="H278" s="88">
        <f>SUM(D278:G278)</f>
        <v>0</v>
      </c>
      <c r="I278" s="87"/>
      <c r="J278" s="88"/>
      <c r="K278" s="88"/>
      <c r="L278" s="88"/>
      <c r="M278" s="88"/>
      <c r="N278" s="88">
        <f>SUM(J278:M278)</f>
        <v>0</v>
      </c>
      <c r="O278" s="88"/>
      <c r="P278" s="88"/>
      <c r="Q278" s="88"/>
      <c r="R278" s="88"/>
      <c r="S278" s="88"/>
      <c r="T278" s="88"/>
    </row>
    <row r="279" spans="1:20" x14ac:dyDescent="0.25">
      <c r="A279" s="646"/>
      <c r="B279" s="648"/>
      <c r="C279" s="88"/>
      <c r="D279" s="88"/>
      <c r="E279" s="88"/>
      <c r="F279" s="88"/>
      <c r="G279" s="88"/>
      <c r="H279" s="88">
        <f t="shared" ref="H279:H287" si="104">SUM(D279:G279)</f>
        <v>0</v>
      </c>
      <c r="I279" s="88"/>
      <c r="J279" s="88"/>
      <c r="K279" s="88"/>
      <c r="L279" s="88"/>
      <c r="M279" s="88"/>
      <c r="N279" s="88">
        <f t="shared" ref="N279:N287" si="105">SUM(J279:M279)</f>
        <v>0</v>
      </c>
      <c r="O279" s="88"/>
      <c r="P279" s="88"/>
      <c r="Q279" s="88"/>
      <c r="R279" s="88"/>
      <c r="S279" s="88"/>
      <c r="T279" s="88"/>
    </row>
    <row r="280" spans="1:20" x14ac:dyDescent="0.25">
      <c r="A280" s="646"/>
      <c r="B280" s="648"/>
      <c r="C280" s="88"/>
      <c r="D280" s="88"/>
      <c r="E280" s="88"/>
      <c r="F280" s="88"/>
      <c r="G280" s="88"/>
      <c r="H280" s="88">
        <f t="shared" si="104"/>
        <v>0</v>
      </c>
      <c r="I280" s="88"/>
      <c r="J280" s="88"/>
      <c r="K280" s="88"/>
      <c r="L280" s="88"/>
      <c r="M280" s="88"/>
      <c r="N280" s="88">
        <f t="shared" si="105"/>
        <v>0</v>
      </c>
      <c r="O280" s="88"/>
      <c r="P280" s="88"/>
      <c r="Q280" s="88"/>
      <c r="R280" s="88"/>
      <c r="S280" s="88"/>
      <c r="T280" s="88"/>
    </row>
    <row r="281" spans="1:20" x14ac:dyDescent="0.25">
      <c r="A281" s="646"/>
      <c r="B281" s="648"/>
      <c r="C281" s="88"/>
      <c r="D281" s="88"/>
      <c r="E281" s="88"/>
      <c r="F281" s="88"/>
      <c r="G281" s="88"/>
      <c r="H281" s="88">
        <f t="shared" si="104"/>
        <v>0</v>
      </c>
      <c r="I281" s="88"/>
      <c r="J281" s="88"/>
      <c r="K281" s="88"/>
      <c r="L281" s="88"/>
      <c r="M281" s="88"/>
      <c r="N281" s="88">
        <f t="shared" si="105"/>
        <v>0</v>
      </c>
      <c r="O281" s="88"/>
      <c r="P281" s="88"/>
      <c r="Q281" s="88"/>
      <c r="R281" s="88"/>
      <c r="S281" s="88"/>
      <c r="T281" s="88"/>
    </row>
    <row r="282" spans="1:20" x14ac:dyDescent="0.25">
      <c r="A282" s="646"/>
      <c r="B282" s="648"/>
      <c r="C282" s="88"/>
      <c r="D282" s="88"/>
      <c r="E282" s="88"/>
      <c r="F282" s="88"/>
      <c r="G282" s="88"/>
      <c r="H282" s="88">
        <f t="shared" si="104"/>
        <v>0</v>
      </c>
      <c r="I282" s="88"/>
      <c r="J282" s="88"/>
      <c r="K282" s="88"/>
      <c r="L282" s="88"/>
      <c r="M282" s="88"/>
      <c r="N282" s="88">
        <f t="shared" si="105"/>
        <v>0</v>
      </c>
      <c r="O282" s="88"/>
      <c r="P282" s="88"/>
      <c r="Q282" s="88"/>
      <c r="R282" s="88"/>
      <c r="S282" s="88"/>
      <c r="T282" s="88"/>
    </row>
    <row r="283" spans="1:20" x14ac:dyDescent="0.25">
      <c r="A283" s="646"/>
      <c r="B283" s="648"/>
      <c r="C283" s="88"/>
      <c r="D283" s="88"/>
      <c r="E283" s="88"/>
      <c r="F283" s="88"/>
      <c r="G283" s="88"/>
      <c r="H283" s="88">
        <f t="shared" si="104"/>
        <v>0</v>
      </c>
      <c r="I283" s="88"/>
      <c r="J283" s="88"/>
      <c r="K283" s="88"/>
      <c r="L283" s="88"/>
      <c r="M283" s="88"/>
      <c r="N283" s="88">
        <f t="shared" si="105"/>
        <v>0</v>
      </c>
      <c r="O283" s="88"/>
      <c r="P283" s="88"/>
      <c r="Q283" s="88"/>
      <c r="R283" s="88"/>
      <c r="S283" s="88"/>
      <c r="T283" s="88"/>
    </row>
    <row r="284" spans="1:20" x14ac:dyDescent="0.25">
      <c r="A284" s="646"/>
      <c r="B284" s="648"/>
      <c r="C284" s="88"/>
      <c r="D284" s="88"/>
      <c r="E284" s="88"/>
      <c r="F284" s="88"/>
      <c r="G284" s="88"/>
      <c r="H284" s="88">
        <f t="shared" si="104"/>
        <v>0</v>
      </c>
      <c r="I284" s="88"/>
      <c r="J284" s="88"/>
      <c r="K284" s="88"/>
      <c r="L284" s="88"/>
      <c r="M284" s="88"/>
      <c r="N284" s="88">
        <f t="shared" si="105"/>
        <v>0</v>
      </c>
      <c r="O284" s="88"/>
      <c r="P284" s="88"/>
      <c r="Q284" s="88"/>
      <c r="R284" s="88"/>
      <c r="S284" s="88"/>
      <c r="T284" s="88"/>
    </row>
    <row r="285" spans="1:20" x14ac:dyDescent="0.25">
      <c r="A285" s="646"/>
      <c r="B285" s="648"/>
      <c r="C285" s="88"/>
      <c r="D285" s="88"/>
      <c r="E285" s="88"/>
      <c r="F285" s="88"/>
      <c r="G285" s="88"/>
      <c r="H285" s="88">
        <f t="shared" si="104"/>
        <v>0</v>
      </c>
      <c r="I285" s="88"/>
      <c r="J285" s="88"/>
      <c r="K285" s="88"/>
      <c r="L285" s="88"/>
      <c r="M285" s="88"/>
      <c r="N285" s="88">
        <f t="shared" si="105"/>
        <v>0</v>
      </c>
      <c r="O285" s="88"/>
      <c r="P285" s="88"/>
      <c r="Q285" s="88"/>
      <c r="R285" s="88"/>
      <c r="S285" s="88"/>
      <c r="T285" s="88"/>
    </row>
    <row r="286" spans="1:20" x14ac:dyDescent="0.25">
      <c r="A286" s="646"/>
      <c r="B286" s="648"/>
      <c r="C286" s="88"/>
      <c r="D286" s="88"/>
      <c r="E286" s="88"/>
      <c r="F286" s="88"/>
      <c r="G286" s="88"/>
      <c r="H286" s="88">
        <f t="shared" si="104"/>
        <v>0</v>
      </c>
      <c r="I286" s="88"/>
      <c r="J286" s="88"/>
      <c r="K286" s="88"/>
      <c r="L286" s="88"/>
      <c r="M286" s="88"/>
      <c r="N286" s="88">
        <f t="shared" si="105"/>
        <v>0</v>
      </c>
      <c r="O286" s="88"/>
      <c r="P286" s="88"/>
      <c r="Q286" s="88"/>
      <c r="R286" s="88"/>
      <c r="S286" s="88"/>
      <c r="T286" s="88"/>
    </row>
    <row r="287" spans="1:20" x14ac:dyDescent="0.25">
      <c r="A287" s="646"/>
      <c r="B287" s="648"/>
      <c r="C287" s="88"/>
      <c r="D287" s="88"/>
      <c r="E287" s="88"/>
      <c r="F287" s="88"/>
      <c r="G287" s="88"/>
      <c r="H287" s="88">
        <f t="shared" si="104"/>
        <v>0</v>
      </c>
      <c r="I287" s="88"/>
      <c r="J287" s="88"/>
      <c r="K287" s="88"/>
      <c r="L287" s="88"/>
      <c r="M287" s="88"/>
      <c r="N287" s="88">
        <f t="shared" si="105"/>
        <v>0</v>
      </c>
      <c r="O287" s="88"/>
      <c r="P287" s="88"/>
      <c r="Q287" s="88"/>
      <c r="R287" s="88"/>
      <c r="S287" s="88"/>
      <c r="T287" s="88"/>
    </row>
    <row r="288" spans="1:20" x14ac:dyDescent="0.25">
      <c r="A288" s="647"/>
      <c r="B288" s="648"/>
      <c r="C288" s="89">
        <f t="shared" ref="C288:J288" si="106">SUM(C278:C287)</f>
        <v>0</v>
      </c>
      <c r="D288" s="89">
        <f t="shared" si="106"/>
        <v>0</v>
      </c>
      <c r="E288" s="89">
        <f t="shared" si="106"/>
        <v>0</v>
      </c>
      <c r="F288" s="89">
        <f t="shared" si="106"/>
        <v>0</v>
      </c>
      <c r="G288" s="89">
        <f t="shared" si="106"/>
        <v>0</v>
      </c>
      <c r="H288" s="89">
        <f t="shared" si="106"/>
        <v>0</v>
      </c>
      <c r="I288" s="89">
        <f t="shared" si="106"/>
        <v>0</v>
      </c>
      <c r="J288" s="89">
        <f t="shared" si="106"/>
        <v>0</v>
      </c>
      <c r="K288" s="89">
        <f t="shared" ref="K288:T288" si="107">SUM(K278:K287)</f>
        <v>0</v>
      </c>
      <c r="L288" s="89">
        <f t="shared" si="107"/>
        <v>0</v>
      </c>
      <c r="M288" s="89">
        <f t="shared" si="107"/>
        <v>0</v>
      </c>
      <c r="N288" s="89">
        <f t="shared" si="107"/>
        <v>0</v>
      </c>
      <c r="O288" s="89">
        <f t="shared" si="107"/>
        <v>0</v>
      </c>
      <c r="P288" s="89">
        <f t="shared" si="107"/>
        <v>0</v>
      </c>
      <c r="Q288" s="89">
        <f t="shared" si="107"/>
        <v>0</v>
      </c>
      <c r="R288" s="89">
        <f t="shared" si="107"/>
        <v>0</v>
      </c>
      <c r="S288" s="89">
        <f t="shared" si="107"/>
        <v>0</v>
      </c>
      <c r="T288" s="89">
        <f t="shared" si="107"/>
        <v>0</v>
      </c>
    </row>
    <row r="289" spans="1:20" x14ac:dyDescent="0.25">
      <c r="A289" s="643" t="s">
        <v>195</v>
      </c>
      <c r="B289" s="643"/>
      <c r="C289" s="143">
        <f>SUM(C288,C277,C254)</f>
        <v>0</v>
      </c>
      <c r="D289" s="143">
        <f t="shared" ref="D289:T289" si="108">SUM(D288,D277,D254)</f>
        <v>0</v>
      </c>
      <c r="E289" s="143">
        <f t="shared" si="108"/>
        <v>0</v>
      </c>
      <c r="F289" s="143">
        <f t="shared" si="108"/>
        <v>0</v>
      </c>
      <c r="G289" s="143">
        <f t="shared" si="108"/>
        <v>0</v>
      </c>
      <c r="H289" s="143">
        <f t="shared" si="108"/>
        <v>0</v>
      </c>
      <c r="I289" s="143">
        <f t="shared" si="108"/>
        <v>0</v>
      </c>
      <c r="J289" s="143">
        <f t="shared" si="108"/>
        <v>0</v>
      </c>
      <c r="K289" s="143">
        <f t="shared" si="108"/>
        <v>0</v>
      </c>
      <c r="L289" s="143">
        <f t="shared" si="108"/>
        <v>0</v>
      </c>
      <c r="M289" s="143">
        <f t="shared" si="108"/>
        <v>0</v>
      </c>
      <c r="N289" s="143">
        <f t="shared" si="108"/>
        <v>0</v>
      </c>
      <c r="O289" s="143">
        <f t="shared" si="108"/>
        <v>0</v>
      </c>
      <c r="P289" s="143">
        <f t="shared" si="108"/>
        <v>0</v>
      </c>
      <c r="Q289" s="143">
        <f t="shared" si="108"/>
        <v>0</v>
      </c>
      <c r="R289" s="143">
        <f t="shared" si="108"/>
        <v>0</v>
      </c>
      <c r="S289" s="143">
        <f t="shared" si="108"/>
        <v>0</v>
      </c>
      <c r="T289" s="143">
        <f t="shared" si="108"/>
        <v>0</v>
      </c>
    </row>
    <row r="291" spans="1:20" x14ac:dyDescent="0.25">
      <c r="A291" s="644" t="s">
        <v>203</v>
      </c>
      <c r="B291" s="644"/>
      <c r="C291" s="96">
        <f>SUM(C289,C216,C143)</f>
        <v>0</v>
      </c>
      <c r="D291" s="96">
        <f t="shared" ref="D291:T291" si="109">SUM(D289,D216,D143)</f>
        <v>2910000000</v>
      </c>
      <c r="E291" s="96">
        <f t="shared" si="109"/>
        <v>0</v>
      </c>
      <c r="F291" s="96">
        <f t="shared" si="109"/>
        <v>0</v>
      </c>
      <c r="G291" s="96">
        <f t="shared" si="109"/>
        <v>0</v>
      </c>
      <c r="H291" s="96">
        <f t="shared" si="109"/>
        <v>2910000000</v>
      </c>
      <c r="I291" s="96">
        <f t="shared" si="109"/>
        <v>0</v>
      </c>
      <c r="J291" s="96">
        <f t="shared" si="109"/>
        <v>12824200000</v>
      </c>
      <c r="K291" s="96">
        <f t="shared" si="109"/>
        <v>0</v>
      </c>
      <c r="L291" s="96">
        <f t="shared" si="109"/>
        <v>0</v>
      </c>
      <c r="M291" s="96">
        <f t="shared" si="109"/>
        <v>0</v>
      </c>
      <c r="N291" s="96">
        <f t="shared" si="109"/>
        <v>12824200000</v>
      </c>
      <c r="O291" s="96">
        <f t="shared" si="109"/>
        <v>0</v>
      </c>
      <c r="P291" s="96">
        <f t="shared" si="109"/>
        <v>0</v>
      </c>
      <c r="Q291" s="96">
        <f t="shared" si="109"/>
        <v>0</v>
      </c>
      <c r="R291" s="96">
        <f t="shared" si="109"/>
        <v>0</v>
      </c>
      <c r="S291" s="96">
        <f t="shared" si="109"/>
        <v>0</v>
      </c>
      <c r="T291" s="96">
        <f t="shared" si="109"/>
        <v>0</v>
      </c>
    </row>
  </sheetData>
  <mergeCells count="50">
    <mergeCell ref="A1:T1"/>
    <mergeCell ref="A2:T2"/>
    <mergeCell ref="A3:B4"/>
    <mergeCell ref="C3:H3"/>
    <mergeCell ref="I3:N3"/>
    <mergeCell ref="O3:T3"/>
    <mergeCell ref="A5:A72"/>
    <mergeCell ref="B5:B15"/>
    <mergeCell ref="B16:B26"/>
    <mergeCell ref="B27:B37"/>
    <mergeCell ref="B39:B49"/>
    <mergeCell ref="B50:B60"/>
    <mergeCell ref="B62:B72"/>
    <mergeCell ref="A73:B73"/>
    <mergeCell ref="A74:A141"/>
    <mergeCell ref="B74:B84"/>
    <mergeCell ref="B85:B95"/>
    <mergeCell ref="B96:B106"/>
    <mergeCell ref="B108:B118"/>
    <mergeCell ref="B119:B129"/>
    <mergeCell ref="B131:B141"/>
    <mergeCell ref="A142:B142"/>
    <mergeCell ref="A143:B143"/>
    <mergeCell ref="A145:T145"/>
    <mergeCell ref="C146:H146"/>
    <mergeCell ref="I146:N146"/>
    <mergeCell ref="O146:T146"/>
    <mergeCell ref="A216:B216"/>
    <mergeCell ref="A146:B147"/>
    <mergeCell ref="A218:T218"/>
    <mergeCell ref="A219:B220"/>
    <mergeCell ref="C219:H219"/>
    <mergeCell ref="I219:N219"/>
    <mergeCell ref="O219:T219"/>
    <mergeCell ref="A148:A215"/>
    <mergeCell ref="B148:B158"/>
    <mergeCell ref="B159:B169"/>
    <mergeCell ref="B170:B180"/>
    <mergeCell ref="B182:B192"/>
    <mergeCell ref="B193:B203"/>
    <mergeCell ref="B205:B215"/>
    <mergeCell ref="A289:B289"/>
    <mergeCell ref="A291:B291"/>
    <mergeCell ref="A221:A288"/>
    <mergeCell ref="B221:B231"/>
    <mergeCell ref="B232:B242"/>
    <mergeCell ref="B243:B253"/>
    <mergeCell ref="B255:B265"/>
    <mergeCell ref="B266:B276"/>
    <mergeCell ref="B278:B28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rightToLeft="1" zoomScale="87" zoomScaleNormal="87" workbookViewId="0">
      <selection activeCell="D11" sqref="D11"/>
    </sheetView>
  </sheetViews>
  <sheetFormatPr defaultColWidth="12.140625" defaultRowHeight="18.75" x14ac:dyDescent="0.25"/>
  <cols>
    <col min="1" max="1" width="10.85546875" style="154" customWidth="1"/>
    <col min="2" max="2" width="20.5703125" style="154" customWidth="1"/>
    <col min="3" max="3" width="6.85546875" style="144" bestFit="1" customWidth="1"/>
    <col min="4" max="4" width="10.140625" style="155" bestFit="1" customWidth="1"/>
    <col min="5" max="7" width="6.85546875" style="144" bestFit="1" customWidth="1"/>
    <col min="8" max="8" width="10.140625" style="144" bestFit="1" customWidth="1"/>
    <col min="9" max="9" width="6.85546875" style="144" bestFit="1" customWidth="1"/>
    <col min="10" max="10" width="9.85546875" style="155" bestFit="1" customWidth="1"/>
    <col min="11" max="13" width="6.85546875" style="144" bestFit="1" customWidth="1"/>
    <col min="14" max="14" width="9.85546875" style="144" bestFit="1" customWidth="1"/>
    <col min="15" max="19" width="6.85546875" style="144" bestFit="1" customWidth="1"/>
    <col min="20" max="20" width="4.5703125" style="144" bestFit="1" customWidth="1"/>
    <col min="21" max="241" width="12.140625" style="144"/>
    <col min="242" max="245" width="0" style="144" hidden="1" customWidth="1"/>
    <col min="246" max="246" width="14.28515625" style="144" bestFit="1" customWidth="1"/>
    <col min="247" max="247" width="15.5703125" style="144" bestFit="1" customWidth="1"/>
    <col min="248" max="248" width="0" style="144" hidden="1" customWidth="1"/>
    <col min="249" max="249" width="15.5703125" style="144" bestFit="1" customWidth="1"/>
    <col min="250" max="250" width="0" style="144" hidden="1" customWidth="1"/>
    <col min="251" max="251" width="66.5703125" style="144" customWidth="1"/>
    <col min="252" max="252" width="0" style="144" hidden="1" customWidth="1"/>
    <col min="253" max="497" width="12.140625" style="144"/>
    <col min="498" max="501" width="0" style="144" hidden="1" customWidth="1"/>
    <col min="502" max="502" width="14.28515625" style="144" bestFit="1" customWidth="1"/>
    <col min="503" max="503" width="15.5703125" style="144" bestFit="1" customWidth="1"/>
    <col min="504" max="504" width="0" style="144" hidden="1" customWidth="1"/>
    <col min="505" max="505" width="15.5703125" style="144" bestFit="1" customWidth="1"/>
    <col min="506" max="506" width="0" style="144" hidden="1" customWidth="1"/>
    <col min="507" max="507" width="66.5703125" style="144" customWidth="1"/>
    <col min="508" max="508" width="0" style="144" hidden="1" customWidth="1"/>
    <col min="509" max="753" width="12.140625" style="144"/>
    <col min="754" max="757" width="0" style="144" hidden="1" customWidth="1"/>
    <col min="758" max="758" width="14.28515625" style="144" bestFit="1" customWidth="1"/>
    <col min="759" max="759" width="15.5703125" style="144" bestFit="1" customWidth="1"/>
    <col min="760" max="760" width="0" style="144" hidden="1" customWidth="1"/>
    <col min="761" max="761" width="15.5703125" style="144" bestFit="1" customWidth="1"/>
    <col min="762" max="762" width="0" style="144" hidden="1" customWidth="1"/>
    <col min="763" max="763" width="66.5703125" style="144" customWidth="1"/>
    <col min="764" max="764" width="0" style="144" hidden="1" customWidth="1"/>
    <col min="765" max="1009" width="12.140625" style="144"/>
    <col min="1010" max="1013" width="0" style="144" hidden="1" customWidth="1"/>
    <col min="1014" max="1014" width="14.28515625" style="144" bestFit="1" customWidth="1"/>
    <col min="1015" max="1015" width="15.5703125" style="144" bestFit="1" customWidth="1"/>
    <col min="1016" max="1016" width="0" style="144" hidden="1" customWidth="1"/>
    <col min="1017" max="1017" width="15.5703125" style="144" bestFit="1" customWidth="1"/>
    <col min="1018" max="1018" width="0" style="144" hidden="1" customWidth="1"/>
    <col min="1019" max="1019" width="66.5703125" style="144" customWidth="1"/>
    <col min="1020" max="1020" width="0" style="144" hidden="1" customWidth="1"/>
    <col min="1021" max="1265" width="12.140625" style="144"/>
    <col min="1266" max="1269" width="0" style="144" hidden="1" customWidth="1"/>
    <col min="1270" max="1270" width="14.28515625" style="144" bestFit="1" customWidth="1"/>
    <col min="1271" max="1271" width="15.5703125" style="144" bestFit="1" customWidth="1"/>
    <col min="1272" max="1272" width="0" style="144" hidden="1" customWidth="1"/>
    <col min="1273" max="1273" width="15.5703125" style="144" bestFit="1" customWidth="1"/>
    <col min="1274" max="1274" width="0" style="144" hidden="1" customWidth="1"/>
    <col min="1275" max="1275" width="66.5703125" style="144" customWidth="1"/>
    <col min="1276" max="1276" width="0" style="144" hidden="1" customWidth="1"/>
    <col min="1277" max="1521" width="12.140625" style="144"/>
    <col min="1522" max="1525" width="0" style="144" hidden="1" customWidth="1"/>
    <col min="1526" max="1526" width="14.28515625" style="144" bestFit="1" customWidth="1"/>
    <col min="1527" max="1527" width="15.5703125" style="144" bestFit="1" customWidth="1"/>
    <col min="1528" max="1528" width="0" style="144" hidden="1" customWidth="1"/>
    <col min="1529" max="1529" width="15.5703125" style="144" bestFit="1" customWidth="1"/>
    <col min="1530" max="1530" width="0" style="144" hidden="1" customWidth="1"/>
    <col min="1531" max="1531" width="66.5703125" style="144" customWidth="1"/>
    <col min="1532" max="1532" width="0" style="144" hidden="1" customWidth="1"/>
    <col min="1533" max="1777" width="12.140625" style="144"/>
    <col min="1778" max="1781" width="0" style="144" hidden="1" customWidth="1"/>
    <col min="1782" max="1782" width="14.28515625" style="144" bestFit="1" customWidth="1"/>
    <col min="1783" max="1783" width="15.5703125" style="144" bestFit="1" customWidth="1"/>
    <col min="1784" max="1784" width="0" style="144" hidden="1" customWidth="1"/>
    <col min="1785" max="1785" width="15.5703125" style="144" bestFit="1" customWidth="1"/>
    <col min="1786" max="1786" width="0" style="144" hidden="1" customWidth="1"/>
    <col min="1787" max="1787" width="66.5703125" style="144" customWidth="1"/>
    <col min="1788" max="1788" width="0" style="144" hidden="1" customWidth="1"/>
    <col min="1789" max="2033" width="12.140625" style="144"/>
    <col min="2034" max="2037" width="0" style="144" hidden="1" customWidth="1"/>
    <col min="2038" max="2038" width="14.28515625" style="144" bestFit="1" customWidth="1"/>
    <col min="2039" max="2039" width="15.5703125" style="144" bestFit="1" customWidth="1"/>
    <col min="2040" max="2040" width="0" style="144" hidden="1" customWidth="1"/>
    <col min="2041" max="2041" width="15.5703125" style="144" bestFit="1" customWidth="1"/>
    <col min="2042" max="2042" width="0" style="144" hidden="1" customWidth="1"/>
    <col min="2043" max="2043" width="66.5703125" style="144" customWidth="1"/>
    <col min="2044" max="2044" width="0" style="144" hidden="1" customWidth="1"/>
    <col min="2045" max="2289" width="12.140625" style="144"/>
    <col min="2290" max="2293" width="0" style="144" hidden="1" customWidth="1"/>
    <col min="2294" max="2294" width="14.28515625" style="144" bestFit="1" customWidth="1"/>
    <col min="2295" max="2295" width="15.5703125" style="144" bestFit="1" customWidth="1"/>
    <col min="2296" max="2296" width="0" style="144" hidden="1" customWidth="1"/>
    <col min="2297" max="2297" width="15.5703125" style="144" bestFit="1" customWidth="1"/>
    <col min="2298" max="2298" width="0" style="144" hidden="1" customWidth="1"/>
    <col min="2299" max="2299" width="66.5703125" style="144" customWidth="1"/>
    <col min="2300" max="2300" width="0" style="144" hidden="1" customWidth="1"/>
    <col min="2301" max="2545" width="12.140625" style="144"/>
    <col min="2546" max="2549" width="0" style="144" hidden="1" customWidth="1"/>
    <col min="2550" max="2550" width="14.28515625" style="144" bestFit="1" customWidth="1"/>
    <col min="2551" max="2551" width="15.5703125" style="144" bestFit="1" customWidth="1"/>
    <col min="2552" max="2552" width="0" style="144" hidden="1" customWidth="1"/>
    <col min="2553" max="2553" width="15.5703125" style="144" bestFit="1" customWidth="1"/>
    <col min="2554" max="2554" width="0" style="144" hidden="1" customWidth="1"/>
    <col min="2555" max="2555" width="66.5703125" style="144" customWidth="1"/>
    <col min="2556" max="2556" width="0" style="144" hidden="1" customWidth="1"/>
    <col min="2557" max="2801" width="12.140625" style="144"/>
    <col min="2802" max="2805" width="0" style="144" hidden="1" customWidth="1"/>
    <col min="2806" max="2806" width="14.28515625" style="144" bestFit="1" customWidth="1"/>
    <col min="2807" max="2807" width="15.5703125" style="144" bestFit="1" customWidth="1"/>
    <col min="2808" max="2808" width="0" style="144" hidden="1" customWidth="1"/>
    <col min="2809" max="2809" width="15.5703125" style="144" bestFit="1" customWidth="1"/>
    <col min="2810" max="2810" width="0" style="144" hidden="1" customWidth="1"/>
    <col min="2811" max="2811" width="66.5703125" style="144" customWidth="1"/>
    <col min="2812" max="2812" width="0" style="144" hidden="1" customWidth="1"/>
    <col min="2813" max="3057" width="12.140625" style="144"/>
    <col min="3058" max="3061" width="0" style="144" hidden="1" customWidth="1"/>
    <col min="3062" max="3062" width="14.28515625" style="144" bestFit="1" customWidth="1"/>
    <col min="3063" max="3063" width="15.5703125" style="144" bestFit="1" customWidth="1"/>
    <col min="3064" max="3064" width="0" style="144" hidden="1" customWidth="1"/>
    <col min="3065" max="3065" width="15.5703125" style="144" bestFit="1" customWidth="1"/>
    <col min="3066" max="3066" width="0" style="144" hidden="1" customWidth="1"/>
    <col min="3067" max="3067" width="66.5703125" style="144" customWidth="1"/>
    <col min="3068" max="3068" width="0" style="144" hidden="1" customWidth="1"/>
    <col min="3069" max="3313" width="12.140625" style="144"/>
    <col min="3314" max="3317" width="0" style="144" hidden="1" customWidth="1"/>
    <col min="3318" max="3318" width="14.28515625" style="144" bestFit="1" customWidth="1"/>
    <col min="3319" max="3319" width="15.5703125" style="144" bestFit="1" customWidth="1"/>
    <col min="3320" max="3320" width="0" style="144" hidden="1" customWidth="1"/>
    <col min="3321" max="3321" width="15.5703125" style="144" bestFit="1" customWidth="1"/>
    <col min="3322" max="3322" width="0" style="144" hidden="1" customWidth="1"/>
    <col min="3323" max="3323" width="66.5703125" style="144" customWidth="1"/>
    <col min="3324" max="3324" width="0" style="144" hidden="1" customWidth="1"/>
    <col min="3325" max="3569" width="12.140625" style="144"/>
    <col min="3570" max="3573" width="0" style="144" hidden="1" customWidth="1"/>
    <col min="3574" max="3574" width="14.28515625" style="144" bestFit="1" customWidth="1"/>
    <col min="3575" max="3575" width="15.5703125" style="144" bestFit="1" customWidth="1"/>
    <col min="3576" max="3576" width="0" style="144" hidden="1" customWidth="1"/>
    <col min="3577" max="3577" width="15.5703125" style="144" bestFit="1" customWidth="1"/>
    <col min="3578" max="3578" width="0" style="144" hidden="1" customWidth="1"/>
    <col min="3579" max="3579" width="66.5703125" style="144" customWidth="1"/>
    <col min="3580" max="3580" width="0" style="144" hidden="1" customWidth="1"/>
    <col min="3581" max="3825" width="12.140625" style="144"/>
    <col min="3826" max="3829" width="0" style="144" hidden="1" customWidth="1"/>
    <col min="3830" max="3830" width="14.28515625" style="144" bestFit="1" customWidth="1"/>
    <col min="3831" max="3831" width="15.5703125" style="144" bestFit="1" customWidth="1"/>
    <col min="3832" max="3832" width="0" style="144" hidden="1" customWidth="1"/>
    <col min="3833" max="3833" width="15.5703125" style="144" bestFit="1" customWidth="1"/>
    <col min="3834" max="3834" width="0" style="144" hidden="1" customWidth="1"/>
    <col min="3835" max="3835" width="66.5703125" style="144" customWidth="1"/>
    <col min="3836" max="3836" width="0" style="144" hidden="1" customWidth="1"/>
    <col min="3837" max="4081" width="12.140625" style="144"/>
    <col min="4082" max="4085" width="0" style="144" hidden="1" customWidth="1"/>
    <col min="4086" max="4086" width="14.28515625" style="144" bestFit="1" customWidth="1"/>
    <col min="4087" max="4087" width="15.5703125" style="144" bestFit="1" customWidth="1"/>
    <col min="4088" max="4088" width="0" style="144" hidden="1" customWidth="1"/>
    <col min="4089" max="4089" width="15.5703125" style="144" bestFit="1" customWidth="1"/>
    <col min="4090" max="4090" width="0" style="144" hidden="1" customWidth="1"/>
    <col min="4091" max="4091" width="66.5703125" style="144" customWidth="1"/>
    <col min="4092" max="4092" width="0" style="144" hidden="1" customWidth="1"/>
    <col min="4093" max="4337" width="12.140625" style="144"/>
    <col min="4338" max="4341" width="0" style="144" hidden="1" customWidth="1"/>
    <col min="4342" max="4342" width="14.28515625" style="144" bestFit="1" customWidth="1"/>
    <col min="4343" max="4343" width="15.5703125" style="144" bestFit="1" customWidth="1"/>
    <col min="4344" max="4344" width="0" style="144" hidden="1" customWidth="1"/>
    <col min="4345" max="4345" width="15.5703125" style="144" bestFit="1" customWidth="1"/>
    <col min="4346" max="4346" width="0" style="144" hidden="1" customWidth="1"/>
    <col min="4347" max="4347" width="66.5703125" style="144" customWidth="1"/>
    <col min="4348" max="4348" width="0" style="144" hidden="1" customWidth="1"/>
    <col min="4349" max="4593" width="12.140625" style="144"/>
    <col min="4594" max="4597" width="0" style="144" hidden="1" customWidth="1"/>
    <col min="4598" max="4598" width="14.28515625" style="144" bestFit="1" customWidth="1"/>
    <col min="4599" max="4599" width="15.5703125" style="144" bestFit="1" customWidth="1"/>
    <col min="4600" max="4600" width="0" style="144" hidden="1" customWidth="1"/>
    <col min="4601" max="4601" width="15.5703125" style="144" bestFit="1" customWidth="1"/>
    <col min="4602" max="4602" width="0" style="144" hidden="1" customWidth="1"/>
    <col min="4603" max="4603" width="66.5703125" style="144" customWidth="1"/>
    <col min="4604" max="4604" width="0" style="144" hidden="1" customWidth="1"/>
    <col min="4605" max="4849" width="12.140625" style="144"/>
    <col min="4850" max="4853" width="0" style="144" hidden="1" customWidth="1"/>
    <col min="4854" max="4854" width="14.28515625" style="144" bestFit="1" customWidth="1"/>
    <col min="4855" max="4855" width="15.5703125" style="144" bestFit="1" customWidth="1"/>
    <col min="4856" max="4856" width="0" style="144" hidden="1" customWidth="1"/>
    <col min="4857" max="4857" width="15.5703125" style="144" bestFit="1" customWidth="1"/>
    <col min="4858" max="4858" width="0" style="144" hidden="1" customWidth="1"/>
    <col min="4859" max="4859" width="66.5703125" style="144" customWidth="1"/>
    <col min="4860" max="4860" width="0" style="144" hidden="1" customWidth="1"/>
    <col min="4861" max="5105" width="12.140625" style="144"/>
    <col min="5106" max="5109" width="0" style="144" hidden="1" customWidth="1"/>
    <col min="5110" max="5110" width="14.28515625" style="144" bestFit="1" customWidth="1"/>
    <col min="5111" max="5111" width="15.5703125" style="144" bestFit="1" customWidth="1"/>
    <col min="5112" max="5112" width="0" style="144" hidden="1" customWidth="1"/>
    <col min="5113" max="5113" width="15.5703125" style="144" bestFit="1" customWidth="1"/>
    <col min="5114" max="5114" width="0" style="144" hidden="1" customWidth="1"/>
    <col min="5115" max="5115" width="66.5703125" style="144" customWidth="1"/>
    <col min="5116" max="5116" width="0" style="144" hidden="1" customWidth="1"/>
    <col min="5117" max="5361" width="12.140625" style="144"/>
    <col min="5362" max="5365" width="0" style="144" hidden="1" customWidth="1"/>
    <col min="5366" max="5366" width="14.28515625" style="144" bestFit="1" customWidth="1"/>
    <col min="5367" max="5367" width="15.5703125" style="144" bestFit="1" customWidth="1"/>
    <col min="5368" max="5368" width="0" style="144" hidden="1" customWidth="1"/>
    <col min="5369" max="5369" width="15.5703125" style="144" bestFit="1" customWidth="1"/>
    <col min="5370" max="5370" width="0" style="144" hidden="1" customWidth="1"/>
    <col min="5371" max="5371" width="66.5703125" style="144" customWidth="1"/>
    <col min="5372" max="5372" width="0" style="144" hidden="1" customWidth="1"/>
    <col min="5373" max="5617" width="12.140625" style="144"/>
    <col min="5618" max="5621" width="0" style="144" hidden="1" customWidth="1"/>
    <col min="5622" max="5622" width="14.28515625" style="144" bestFit="1" customWidth="1"/>
    <col min="5623" max="5623" width="15.5703125" style="144" bestFit="1" customWidth="1"/>
    <col min="5624" max="5624" width="0" style="144" hidden="1" customWidth="1"/>
    <col min="5625" max="5625" width="15.5703125" style="144" bestFit="1" customWidth="1"/>
    <col min="5626" max="5626" width="0" style="144" hidden="1" customWidth="1"/>
    <col min="5627" max="5627" width="66.5703125" style="144" customWidth="1"/>
    <col min="5628" max="5628" width="0" style="144" hidden="1" customWidth="1"/>
    <col min="5629" max="5873" width="12.140625" style="144"/>
    <col min="5874" max="5877" width="0" style="144" hidden="1" customWidth="1"/>
    <col min="5878" max="5878" width="14.28515625" style="144" bestFit="1" customWidth="1"/>
    <col min="5879" max="5879" width="15.5703125" style="144" bestFit="1" customWidth="1"/>
    <col min="5880" max="5880" width="0" style="144" hidden="1" customWidth="1"/>
    <col min="5881" max="5881" width="15.5703125" style="144" bestFit="1" customWidth="1"/>
    <col min="5882" max="5882" width="0" style="144" hidden="1" customWidth="1"/>
    <col min="5883" max="5883" width="66.5703125" style="144" customWidth="1"/>
    <col min="5884" max="5884" width="0" style="144" hidden="1" customWidth="1"/>
    <col min="5885" max="6129" width="12.140625" style="144"/>
    <col min="6130" max="6133" width="0" style="144" hidden="1" customWidth="1"/>
    <col min="6134" max="6134" width="14.28515625" style="144" bestFit="1" customWidth="1"/>
    <col min="6135" max="6135" width="15.5703125" style="144" bestFit="1" customWidth="1"/>
    <col min="6136" max="6136" width="0" style="144" hidden="1" customWidth="1"/>
    <col min="6137" max="6137" width="15.5703125" style="144" bestFit="1" customWidth="1"/>
    <col min="6138" max="6138" width="0" style="144" hidden="1" customWidth="1"/>
    <col min="6139" max="6139" width="66.5703125" style="144" customWidth="1"/>
    <col min="6140" max="6140" width="0" style="144" hidden="1" customWidth="1"/>
    <col min="6141" max="6385" width="12.140625" style="144"/>
    <col min="6386" max="6389" width="0" style="144" hidden="1" customWidth="1"/>
    <col min="6390" max="6390" width="14.28515625" style="144" bestFit="1" customWidth="1"/>
    <col min="6391" max="6391" width="15.5703125" style="144" bestFit="1" customWidth="1"/>
    <col min="6392" max="6392" width="0" style="144" hidden="1" customWidth="1"/>
    <col min="6393" max="6393" width="15.5703125" style="144" bestFit="1" customWidth="1"/>
    <col min="6394" max="6394" width="0" style="144" hidden="1" customWidth="1"/>
    <col min="6395" max="6395" width="66.5703125" style="144" customWidth="1"/>
    <col min="6396" max="6396" width="0" style="144" hidden="1" customWidth="1"/>
    <col min="6397" max="6641" width="12.140625" style="144"/>
    <col min="6642" max="6645" width="0" style="144" hidden="1" customWidth="1"/>
    <col min="6646" max="6646" width="14.28515625" style="144" bestFit="1" customWidth="1"/>
    <col min="6647" max="6647" width="15.5703125" style="144" bestFit="1" customWidth="1"/>
    <col min="6648" max="6648" width="0" style="144" hidden="1" customWidth="1"/>
    <col min="6649" max="6649" width="15.5703125" style="144" bestFit="1" customWidth="1"/>
    <col min="6650" max="6650" width="0" style="144" hidden="1" customWidth="1"/>
    <col min="6651" max="6651" width="66.5703125" style="144" customWidth="1"/>
    <col min="6652" max="6652" width="0" style="144" hidden="1" customWidth="1"/>
    <col min="6653" max="6897" width="12.140625" style="144"/>
    <col min="6898" max="6901" width="0" style="144" hidden="1" customWidth="1"/>
    <col min="6902" max="6902" width="14.28515625" style="144" bestFit="1" customWidth="1"/>
    <col min="6903" max="6903" width="15.5703125" style="144" bestFit="1" customWidth="1"/>
    <col min="6904" max="6904" width="0" style="144" hidden="1" customWidth="1"/>
    <col min="6905" max="6905" width="15.5703125" style="144" bestFit="1" customWidth="1"/>
    <col min="6906" max="6906" width="0" style="144" hidden="1" customWidth="1"/>
    <col min="6907" max="6907" width="66.5703125" style="144" customWidth="1"/>
    <col min="6908" max="6908" width="0" style="144" hidden="1" customWidth="1"/>
    <col min="6909" max="7153" width="12.140625" style="144"/>
    <col min="7154" max="7157" width="0" style="144" hidden="1" customWidth="1"/>
    <col min="7158" max="7158" width="14.28515625" style="144" bestFit="1" customWidth="1"/>
    <col min="7159" max="7159" width="15.5703125" style="144" bestFit="1" customWidth="1"/>
    <col min="7160" max="7160" width="0" style="144" hidden="1" customWidth="1"/>
    <col min="7161" max="7161" width="15.5703125" style="144" bestFit="1" customWidth="1"/>
    <col min="7162" max="7162" width="0" style="144" hidden="1" customWidth="1"/>
    <col min="7163" max="7163" width="66.5703125" style="144" customWidth="1"/>
    <col min="7164" max="7164" width="0" style="144" hidden="1" customWidth="1"/>
    <col min="7165" max="7409" width="12.140625" style="144"/>
    <col min="7410" max="7413" width="0" style="144" hidden="1" customWidth="1"/>
    <col min="7414" max="7414" width="14.28515625" style="144" bestFit="1" customWidth="1"/>
    <col min="7415" max="7415" width="15.5703125" style="144" bestFit="1" customWidth="1"/>
    <col min="7416" max="7416" width="0" style="144" hidden="1" customWidth="1"/>
    <col min="7417" max="7417" width="15.5703125" style="144" bestFit="1" customWidth="1"/>
    <col min="7418" max="7418" width="0" style="144" hidden="1" customWidth="1"/>
    <col min="7419" max="7419" width="66.5703125" style="144" customWidth="1"/>
    <col min="7420" max="7420" width="0" style="144" hidden="1" customWidth="1"/>
    <col min="7421" max="7665" width="12.140625" style="144"/>
    <col min="7666" max="7669" width="0" style="144" hidden="1" customWidth="1"/>
    <col min="7670" max="7670" width="14.28515625" style="144" bestFit="1" customWidth="1"/>
    <col min="7671" max="7671" width="15.5703125" style="144" bestFit="1" customWidth="1"/>
    <col min="7672" max="7672" width="0" style="144" hidden="1" customWidth="1"/>
    <col min="7673" max="7673" width="15.5703125" style="144" bestFit="1" customWidth="1"/>
    <col min="7674" max="7674" width="0" style="144" hidden="1" customWidth="1"/>
    <col min="7675" max="7675" width="66.5703125" style="144" customWidth="1"/>
    <col min="7676" max="7676" width="0" style="144" hidden="1" customWidth="1"/>
    <col min="7677" max="7921" width="12.140625" style="144"/>
    <col min="7922" max="7925" width="0" style="144" hidden="1" customWidth="1"/>
    <col min="7926" max="7926" width="14.28515625" style="144" bestFit="1" customWidth="1"/>
    <col min="7927" max="7927" width="15.5703125" style="144" bestFit="1" customWidth="1"/>
    <col min="7928" max="7928" width="0" style="144" hidden="1" customWidth="1"/>
    <col min="7929" max="7929" width="15.5703125" style="144" bestFit="1" customWidth="1"/>
    <col min="7930" max="7930" width="0" style="144" hidden="1" customWidth="1"/>
    <col min="7931" max="7931" width="66.5703125" style="144" customWidth="1"/>
    <col min="7932" max="7932" width="0" style="144" hidden="1" customWidth="1"/>
    <col min="7933" max="8177" width="12.140625" style="144"/>
    <col min="8178" max="8181" width="0" style="144" hidden="1" customWidth="1"/>
    <col min="8182" max="8182" width="14.28515625" style="144" bestFit="1" customWidth="1"/>
    <col min="8183" max="8183" width="15.5703125" style="144" bestFit="1" customWidth="1"/>
    <col min="8184" max="8184" width="0" style="144" hidden="1" customWidth="1"/>
    <col min="8185" max="8185" width="15.5703125" style="144" bestFit="1" customWidth="1"/>
    <col min="8186" max="8186" width="0" style="144" hidden="1" customWidth="1"/>
    <col min="8187" max="8187" width="66.5703125" style="144" customWidth="1"/>
    <col min="8188" max="8188" width="0" style="144" hidden="1" customWidth="1"/>
    <col min="8189" max="8433" width="12.140625" style="144"/>
    <col min="8434" max="8437" width="0" style="144" hidden="1" customWidth="1"/>
    <col min="8438" max="8438" width="14.28515625" style="144" bestFit="1" customWidth="1"/>
    <col min="8439" max="8439" width="15.5703125" style="144" bestFit="1" customWidth="1"/>
    <col min="8440" max="8440" width="0" style="144" hidden="1" customWidth="1"/>
    <col min="8441" max="8441" width="15.5703125" style="144" bestFit="1" customWidth="1"/>
    <col min="8442" max="8442" width="0" style="144" hidden="1" customWidth="1"/>
    <col min="8443" max="8443" width="66.5703125" style="144" customWidth="1"/>
    <col min="8444" max="8444" width="0" style="144" hidden="1" customWidth="1"/>
    <col min="8445" max="8689" width="12.140625" style="144"/>
    <col min="8690" max="8693" width="0" style="144" hidden="1" customWidth="1"/>
    <col min="8694" max="8694" width="14.28515625" style="144" bestFit="1" customWidth="1"/>
    <col min="8695" max="8695" width="15.5703125" style="144" bestFit="1" customWidth="1"/>
    <col min="8696" max="8696" width="0" style="144" hidden="1" customWidth="1"/>
    <col min="8697" max="8697" width="15.5703125" style="144" bestFit="1" customWidth="1"/>
    <col min="8698" max="8698" width="0" style="144" hidden="1" customWidth="1"/>
    <col min="8699" max="8699" width="66.5703125" style="144" customWidth="1"/>
    <col min="8700" max="8700" width="0" style="144" hidden="1" customWidth="1"/>
    <col min="8701" max="8945" width="12.140625" style="144"/>
    <col min="8946" max="8949" width="0" style="144" hidden="1" customWidth="1"/>
    <col min="8950" max="8950" width="14.28515625" style="144" bestFit="1" customWidth="1"/>
    <col min="8951" max="8951" width="15.5703125" style="144" bestFit="1" customWidth="1"/>
    <col min="8952" max="8952" width="0" style="144" hidden="1" customWidth="1"/>
    <col min="8953" max="8953" width="15.5703125" style="144" bestFit="1" customWidth="1"/>
    <col min="8954" max="8954" width="0" style="144" hidden="1" customWidth="1"/>
    <col min="8955" max="8955" width="66.5703125" style="144" customWidth="1"/>
    <col min="8956" max="8956" width="0" style="144" hidden="1" customWidth="1"/>
    <col min="8957" max="9201" width="12.140625" style="144"/>
    <col min="9202" max="9205" width="0" style="144" hidden="1" customWidth="1"/>
    <col min="9206" max="9206" width="14.28515625" style="144" bestFit="1" customWidth="1"/>
    <col min="9207" max="9207" width="15.5703125" style="144" bestFit="1" customWidth="1"/>
    <col min="9208" max="9208" width="0" style="144" hidden="1" customWidth="1"/>
    <col min="9209" max="9209" width="15.5703125" style="144" bestFit="1" customWidth="1"/>
    <col min="9210" max="9210" width="0" style="144" hidden="1" customWidth="1"/>
    <col min="9211" max="9211" width="66.5703125" style="144" customWidth="1"/>
    <col min="9212" max="9212" width="0" style="144" hidden="1" customWidth="1"/>
    <col min="9213" max="9457" width="12.140625" style="144"/>
    <col min="9458" max="9461" width="0" style="144" hidden="1" customWidth="1"/>
    <col min="9462" max="9462" width="14.28515625" style="144" bestFit="1" customWidth="1"/>
    <col min="9463" max="9463" width="15.5703125" style="144" bestFit="1" customWidth="1"/>
    <col min="9464" max="9464" width="0" style="144" hidden="1" customWidth="1"/>
    <col min="9465" max="9465" width="15.5703125" style="144" bestFit="1" customWidth="1"/>
    <col min="9466" max="9466" width="0" style="144" hidden="1" customWidth="1"/>
    <col min="9467" max="9467" width="66.5703125" style="144" customWidth="1"/>
    <col min="9468" max="9468" width="0" style="144" hidden="1" customWidth="1"/>
    <col min="9469" max="9713" width="12.140625" style="144"/>
    <col min="9714" max="9717" width="0" style="144" hidden="1" customWidth="1"/>
    <col min="9718" max="9718" width="14.28515625" style="144" bestFit="1" customWidth="1"/>
    <col min="9719" max="9719" width="15.5703125" style="144" bestFit="1" customWidth="1"/>
    <col min="9720" max="9720" width="0" style="144" hidden="1" customWidth="1"/>
    <col min="9721" max="9721" width="15.5703125" style="144" bestFit="1" customWidth="1"/>
    <col min="9722" max="9722" width="0" style="144" hidden="1" customWidth="1"/>
    <col min="9723" max="9723" width="66.5703125" style="144" customWidth="1"/>
    <col min="9724" max="9724" width="0" style="144" hidden="1" customWidth="1"/>
    <col min="9725" max="9969" width="12.140625" style="144"/>
    <col min="9970" max="9973" width="0" style="144" hidden="1" customWidth="1"/>
    <col min="9974" max="9974" width="14.28515625" style="144" bestFit="1" customWidth="1"/>
    <col min="9975" max="9975" width="15.5703125" style="144" bestFit="1" customWidth="1"/>
    <col min="9976" max="9976" width="0" style="144" hidden="1" customWidth="1"/>
    <col min="9977" max="9977" width="15.5703125" style="144" bestFit="1" customWidth="1"/>
    <col min="9978" max="9978" width="0" style="144" hidden="1" customWidth="1"/>
    <col min="9979" max="9979" width="66.5703125" style="144" customWidth="1"/>
    <col min="9980" max="9980" width="0" style="144" hidden="1" customWidth="1"/>
    <col min="9981" max="10225" width="12.140625" style="144"/>
    <col min="10226" max="10229" width="0" style="144" hidden="1" customWidth="1"/>
    <col min="10230" max="10230" width="14.28515625" style="144" bestFit="1" customWidth="1"/>
    <col min="10231" max="10231" width="15.5703125" style="144" bestFit="1" customWidth="1"/>
    <col min="10232" max="10232" width="0" style="144" hidden="1" customWidth="1"/>
    <col min="10233" max="10233" width="15.5703125" style="144" bestFit="1" customWidth="1"/>
    <col min="10234" max="10234" width="0" style="144" hidden="1" customWidth="1"/>
    <col min="10235" max="10235" width="66.5703125" style="144" customWidth="1"/>
    <col min="10236" max="10236" width="0" style="144" hidden="1" customWidth="1"/>
    <col min="10237" max="10481" width="12.140625" style="144"/>
    <col min="10482" max="10485" width="0" style="144" hidden="1" customWidth="1"/>
    <col min="10486" max="10486" width="14.28515625" style="144" bestFit="1" customWidth="1"/>
    <col min="10487" max="10487" width="15.5703125" style="144" bestFit="1" customWidth="1"/>
    <col min="10488" max="10488" width="0" style="144" hidden="1" customWidth="1"/>
    <col min="10489" max="10489" width="15.5703125" style="144" bestFit="1" customWidth="1"/>
    <col min="10490" max="10490" width="0" style="144" hidden="1" customWidth="1"/>
    <col min="10491" max="10491" width="66.5703125" style="144" customWidth="1"/>
    <col min="10492" max="10492" width="0" style="144" hidden="1" customWidth="1"/>
    <col min="10493" max="10737" width="12.140625" style="144"/>
    <col min="10738" max="10741" width="0" style="144" hidden="1" customWidth="1"/>
    <col min="10742" max="10742" width="14.28515625" style="144" bestFit="1" customWidth="1"/>
    <col min="10743" max="10743" width="15.5703125" style="144" bestFit="1" customWidth="1"/>
    <col min="10744" max="10744" width="0" style="144" hidden="1" customWidth="1"/>
    <col min="10745" max="10745" width="15.5703125" style="144" bestFit="1" customWidth="1"/>
    <col min="10746" max="10746" width="0" style="144" hidden="1" customWidth="1"/>
    <col min="10747" max="10747" width="66.5703125" style="144" customWidth="1"/>
    <col min="10748" max="10748" width="0" style="144" hidden="1" customWidth="1"/>
    <col min="10749" max="10993" width="12.140625" style="144"/>
    <col min="10994" max="10997" width="0" style="144" hidden="1" customWidth="1"/>
    <col min="10998" max="10998" width="14.28515625" style="144" bestFit="1" customWidth="1"/>
    <col min="10999" max="10999" width="15.5703125" style="144" bestFit="1" customWidth="1"/>
    <col min="11000" max="11000" width="0" style="144" hidden="1" customWidth="1"/>
    <col min="11001" max="11001" width="15.5703125" style="144" bestFit="1" customWidth="1"/>
    <col min="11002" max="11002" width="0" style="144" hidden="1" customWidth="1"/>
    <col min="11003" max="11003" width="66.5703125" style="144" customWidth="1"/>
    <col min="11004" max="11004" width="0" style="144" hidden="1" customWidth="1"/>
    <col min="11005" max="11249" width="12.140625" style="144"/>
    <col min="11250" max="11253" width="0" style="144" hidden="1" customWidth="1"/>
    <col min="11254" max="11254" width="14.28515625" style="144" bestFit="1" customWidth="1"/>
    <col min="11255" max="11255" width="15.5703125" style="144" bestFit="1" customWidth="1"/>
    <col min="11256" max="11256" width="0" style="144" hidden="1" customWidth="1"/>
    <col min="11257" max="11257" width="15.5703125" style="144" bestFit="1" customWidth="1"/>
    <col min="11258" max="11258" width="0" style="144" hidden="1" customWidth="1"/>
    <col min="11259" max="11259" width="66.5703125" style="144" customWidth="1"/>
    <col min="11260" max="11260" width="0" style="144" hidden="1" customWidth="1"/>
    <col min="11261" max="11505" width="12.140625" style="144"/>
    <col min="11506" max="11509" width="0" style="144" hidden="1" customWidth="1"/>
    <col min="11510" max="11510" width="14.28515625" style="144" bestFit="1" customWidth="1"/>
    <col min="11511" max="11511" width="15.5703125" style="144" bestFit="1" customWidth="1"/>
    <col min="11512" max="11512" width="0" style="144" hidden="1" customWidth="1"/>
    <col min="11513" max="11513" width="15.5703125" style="144" bestFit="1" customWidth="1"/>
    <col min="11514" max="11514" width="0" style="144" hidden="1" customWidth="1"/>
    <col min="11515" max="11515" width="66.5703125" style="144" customWidth="1"/>
    <col min="11516" max="11516" width="0" style="144" hidden="1" customWidth="1"/>
    <col min="11517" max="11761" width="12.140625" style="144"/>
    <col min="11762" max="11765" width="0" style="144" hidden="1" customWidth="1"/>
    <col min="11766" max="11766" width="14.28515625" style="144" bestFit="1" customWidth="1"/>
    <col min="11767" max="11767" width="15.5703125" style="144" bestFit="1" customWidth="1"/>
    <col min="11768" max="11768" width="0" style="144" hidden="1" customWidth="1"/>
    <col min="11769" max="11769" width="15.5703125" style="144" bestFit="1" customWidth="1"/>
    <col min="11770" max="11770" width="0" style="144" hidden="1" customWidth="1"/>
    <col min="11771" max="11771" width="66.5703125" style="144" customWidth="1"/>
    <col min="11772" max="11772" width="0" style="144" hidden="1" customWidth="1"/>
    <col min="11773" max="12017" width="12.140625" style="144"/>
    <col min="12018" max="12021" width="0" style="144" hidden="1" customWidth="1"/>
    <col min="12022" max="12022" width="14.28515625" style="144" bestFit="1" customWidth="1"/>
    <col min="12023" max="12023" width="15.5703125" style="144" bestFit="1" customWidth="1"/>
    <col min="12024" max="12024" width="0" style="144" hidden="1" customWidth="1"/>
    <col min="12025" max="12025" width="15.5703125" style="144" bestFit="1" customWidth="1"/>
    <col min="12026" max="12026" width="0" style="144" hidden="1" customWidth="1"/>
    <col min="12027" max="12027" width="66.5703125" style="144" customWidth="1"/>
    <col min="12028" max="12028" width="0" style="144" hidden="1" customWidth="1"/>
    <col min="12029" max="12273" width="12.140625" style="144"/>
    <col min="12274" max="12277" width="0" style="144" hidden="1" customWidth="1"/>
    <col min="12278" max="12278" width="14.28515625" style="144" bestFit="1" customWidth="1"/>
    <col min="12279" max="12279" width="15.5703125" style="144" bestFit="1" customWidth="1"/>
    <col min="12280" max="12280" width="0" style="144" hidden="1" customWidth="1"/>
    <col min="12281" max="12281" width="15.5703125" style="144" bestFit="1" customWidth="1"/>
    <col min="12282" max="12282" width="0" style="144" hidden="1" customWidth="1"/>
    <col min="12283" max="12283" width="66.5703125" style="144" customWidth="1"/>
    <col min="12284" max="12284" width="0" style="144" hidden="1" customWidth="1"/>
    <col min="12285" max="12529" width="12.140625" style="144"/>
    <col min="12530" max="12533" width="0" style="144" hidden="1" customWidth="1"/>
    <col min="12534" max="12534" width="14.28515625" style="144" bestFit="1" customWidth="1"/>
    <col min="12535" max="12535" width="15.5703125" style="144" bestFit="1" customWidth="1"/>
    <col min="12536" max="12536" width="0" style="144" hidden="1" customWidth="1"/>
    <col min="12537" max="12537" width="15.5703125" style="144" bestFit="1" customWidth="1"/>
    <col min="12538" max="12538" width="0" style="144" hidden="1" customWidth="1"/>
    <col min="12539" max="12539" width="66.5703125" style="144" customWidth="1"/>
    <col min="12540" max="12540" width="0" style="144" hidden="1" customWidth="1"/>
    <col min="12541" max="12785" width="12.140625" style="144"/>
    <col min="12786" max="12789" width="0" style="144" hidden="1" customWidth="1"/>
    <col min="12790" max="12790" width="14.28515625" style="144" bestFit="1" customWidth="1"/>
    <col min="12791" max="12791" width="15.5703125" style="144" bestFit="1" customWidth="1"/>
    <col min="12792" max="12792" width="0" style="144" hidden="1" customWidth="1"/>
    <col min="12793" max="12793" width="15.5703125" style="144" bestFit="1" customWidth="1"/>
    <col min="12794" max="12794" width="0" style="144" hidden="1" customWidth="1"/>
    <col min="12795" max="12795" width="66.5703125" style="144" customWidth="1"/>
    <col min="12796" max="12796" width="0" style="144" hidden="1" customWidth="1"/>
    <col min="12797" max="13041" width="12.140625" style="144"/>
    <col min="13042" max="13045" width="0" style="144" hidden="1" customWidth="1"/>
    <col min="13046" max="13046" width="14.28515625" style="144" bestFit="1" customWidth="1"/>
    <col min="13047" max="13047" width="15.5703125" style="144" bestFit="1" customWidth="1"/>
    <col min="13048" max="13048" width="0" style="144" hidden="1" customWidth="1"/>
    <col min="13049" max="13049" width="15.5703125" style="144" bestFit="1" customWidth="1"/>
    <col min="13050" max="13050" width="0" style="144" hidden="1" customWidth="1"/>
    <col min="13051" max="13051" width="66.5703125" style="144" customWidth="1"/>
    <col min="13052" max="13052" width="0" style="144" hidden="1" customWidth="1"/>
    <col min="13053" max="13297" width="12.140625" style="144"/>
    <col min="13298" max="13301" width="0" style="144" hidden="1" customWidth="1"/>
    <col min="13302" max="13302" width="14.28515625" style="144" bestFit="1" customWidth="1"/>
    <col min="13303" max="13303" width="15.5703125" style="144" bestFit="1" customWidth="1"/>
    <col min="13304" max="13304" width="0" style="144" hidden="1" customWidth="1"/>
    <col min="13305" max="13305" width="15.5703125" style="144" bestFit="1" customWidth="1"/>
    <col min="13306" max="13306" width="0" style="144" hidden="1" customWidth="1"/>
    <col min="13307" max="13307" width="66.5703125" style="144" customWidth="1"/>
    <col min="13308" max="13308" width="0" style="144" hidden="1" customWidth="1"/>
    <col min="13309" max="13553" width="12.140625" style="144"/>
    <col min="13554" max="13557" width="0" style="144" hidden="1" customWidth="1"/>
    <col min="13558" max="13558" width="14.28515625" style="144" bestFit="1" customWidth="1"/>
    <col min="13559" max="13559" width="15.5703125" style="144" bestFit="1" customWidth="1"/>
    <col min="13560" max="13560" width="0" style="144" hidden="1" customWidth="1"/>
    <col min="13561" max="13561" width="15.5703125" style="144" bestFit="1" customWidth="1"/>
    <col min="13562" max="13562" width="0" style="144" hidden="1" customWidth="1"/>
    <col min="13563" max="13563" width="66.5703125" style="144" customWidth="1"/>
    <col min="13564" max="13564" width="0" style="144" hidden="1" customWidth="1"/>
    <col min="13565" max="13809" width="12.140625" style="144"/>
    <col min="13810" max="13813" width="0" style="144" hidden="1" customWidth="1"/>
    <col min="13814" max="13814" width="14.28515625" style="144" bestFit="1" customWidth="1"/>
    <col min="13815" max="13815" width="15.5703125" style="144" bestFit="1" customWidth="1"/>
    <col min="13816" max="13816" width="0" style="144" hidden="1" customWidth="1"/>
    <col min="13817" max="13817" width="15.5703125" style="144" bestFit="1" customWidth="1"/>
    <col min="13818" max="13818" width="0" style="144" hidden="1" customWidth="1"/>
    <col min="13819" max="13819" width="66.5703125" style="144" customWidth="1"/>
    <col min="13820" max="13820" width="0" style="144" hidden="1" customWidth="1"/>
    <col min="13821" max="14065" width="12.140625" style="144"/>
    <col min="14066" max="14069" width="0" style="144" hidden="1" customWidth="1"/>
    <col min="14070" max="14070" width="14.28515625" style="144" bestFit="1" customWidth="1"/>
    <col min="14071" max="14071" width="15.5703125" style="144" bestFit="1" customWidth="1"/>
    <col min="14072" max="14072" width="0" style="144" hidden="1" customWidth="1"/>
    <col min="14073" max="14073" width="15.5703125" style="144" bestFit="1" customWidth="1"/>
    <col min="14074" max="14074" width="0" style="144" hidden="1" customWidth="1"/>
    <col min="14075" max="14075" width="66.5703125" style="144" customWidth="1"/>
    <col min="14076" max="14076" width="0" style="144" hidden="1" customWidth="1"/>
    <col min="14077" max="14321" width="12.140625" style="144"/>
    <col min="14322" max="14325" width="0" style="144" hidden="1" customWidth="1"/>
    <col min="14326" max="14326" width="14.28515625" style="144" bestFit="1" customWidth="1"/>
    <col min="14327" max="14327" width="15.5703125" style="144" bestFit="1" customWidth="1"/>
    <col min="14328" max="14328" width="0" style="144" hidden="1" customWidth="1"/>
    <col min="14329" max="14329" width="15.5703125" style="144" bestFit="1" customWidth="1"/>
    <col min="14330" max="14330" width="0" style="144" hidden="1" customWidth="1"/>
    <col min="14331" max="14331" width="66.5703125" style="144" customWidth="1"/>
    <col min="14332" max="14332" width="0" style="144" hidden="1" customWidth="1"/>
    <col min="14333" max="14577" width="12.140625" style="144"/>
    <col min="14578" max="14581" width="0" style="144" hidden="1" customWidth="1"/>
    <col min="14582" max="14582" width="14.28515625" style="144" bestFit="1" customWidth="1"/>
    <col min="14583" max="14583" width="15.5703125" style="144" bestFit="1" customWidth="1"/>
    <col min="14584" max="14584" width="0" style="144" hidden="1" customWidth="1"/>
    <col min="14585" max="14585" width="15.5703125" style="144" bestFit="1" customWidth="1"/>
    <col min="14586" max="14586" width="0" style="144" hidden="1" customWidth="1"/>
    <col min="14587" max="14587" width="66.5703125" style="144" customWidth="1"/>
    <col min="14588" max="14588" width="0" style="144" hidden="1" customWidth="1"/>
    <col min="14589" max="14833" width="12.140625" style="144"/>
    <col min="14834" max="14837" width="0" style="144" hidden="1" customWidth="1"/>
    <col min="14838" max="14838" width="14.28515625" style="144" bestFit="1" customWidth="1"/>
    <col min="14839" max="14839" width="15.5703125" style="144" bestFit="1" customWidth="1"/>
    <col min="14840" max="14840" width="0" style="144" hidden="1" customWidth="1"/>
    <col min="14841" max="14841" width="15.5703125" style="144" bestFit="1" customWidth="1"/>
    <col min="14842" max="14842" width="0" style="144" hidden="1" customWidth="1"/>
    <col min="14843" max="14843" width="66.5703125" style="144" customWidth="1"/>
    <col min="14844" max="14844" width="0" style="144" hidden="1" customWidth="1"/>
    <col min="14845" max="15089" width="12.140625" style="144"/>
    <col min="15090" max="15093" width="0" style="144" hidden="1" customWidth="1"/>
    <col min="15094" max="15094" width="14.28515625" style="144" bestFit="1" customWidth="1"/>
    <col min="15095" max="15095" width="15.5703125" style="144" bestFit="1" customWidth="1"/>
    <col min="15096" max="15096" width="0" style="144" hidden="1" customWidth="1"/>
    <col min="15097" max="15097" width="15.5703125" style="144" bestFit="1" customWidth="1"/>
    <col min="15098" max="15098" width="0" style="144" hidden="1" customWidth="1"/>
    <col min="15099" max="15099" width="66.5703125" style="144" customWidth="1"/>
    <col min="15100" max="15100" width="0" style="144" hidden="1" customWidth="1"/>
    <col min="15101" max="15345" width="12.140625" style="144"/>
    <col min="15346" max="15349" width="0" style="144" hidden="1" customWidth="1"/>
    <col min="15350" max="15350" width="14.28515625" style="144" bestFit="1" customWidth="1"/>
    <col min="15351" max="15351" width="15.5703125" style="144" bestFit="1" customWidth="1"/>
    <col min="15352" max="15352" width="0" style="144" hidden="1" customWidth="1"/>
    <col min="15353" max="15353" width="15.5703125" style="144" bestFit="1" customWidth="1"/>
    <col min="15354" max="15354" width="0" style="144" hidden="1" customWidth="1"/>
    <col min="15355" max="15355" width="66.5703125" style="144" customWidth="1"/>
    <col min="15356" max="15356" width="0" style="144" hidden="1" customWidth="1"/>
    <col min="15357" max="15601" width="12.140625" style="144"/>
    <col min="15602" max="15605" width="0" style="144" hidden="1" customWidth="1"/>
    <col min="15606" max="15606" width="14.28515625" style="144" bestFit="1" customWidth="1"/>
    <col min="15607" max="15607" width="15.5703125" style="144" bestFit="1" customWidth="1"/>
    <col min="15608" max="15608" width="0" style="144" hidden="1" customWidth="1"/>
    <col min="15609" max="15609" width="15.5703125" style="144" bestFit="1" customWidth="1"/>
    <col min="15610" max="15610" width="0" style="144" hidden="1" customWidth="1"/>
    <col min="15611" max="15611" width="66.5703125" style="144" customWidth="1"/>
    <col min="15612" max="15612" width="0" style="144" hidden="1" customWidth="1"/>
    <col min="15613" max="15857" width="12.140625" style="144"/>
    <col min="15858" max="15861" width="0" style="144" hidden="1" customWidth="1"/>
    <col min="15862" max="15862" width="14.28515625" style="144" bestFit="1" customWidth="1"/>
    <col min="15863" max="15863" width="15.5703125" style="144" bestFit="1" customWidth="1"/>
    <col min="15864" max="15864" width="0" style="144" hidden="1" customWidth="1"/>
    <col min="15865" max="15865" width="15.5703125" style="144" bestFit="1" customWidth="1"/>
    <col min="15866" max="15866" width="0" style="144" hidden="1" customWidth="1"/>
    <col min="15867" max="15867" width="66.5703125" style="144" customWidth="1"/>
    <col min="15868" max="15868" width="0" style="144" hidden="1" customWidth="1"/>
    <col min="15869" max="16113" width="12.140625" style="144"/>
    <col min="16114" max="16117" width="0" style="144" hidden="1" customWidth="1"/>
    <col min="16118" max="16118" width="14.28515625" style="144" bestFit="1" customWidth="1"/>
    <col min="16119" max="16119" width="15.5703125" style="144" bestFit="1" customWidth="1"/>
    <col min="16120" max="16120" width="0" style="144" hidden="1" customWidth="1"/>
    <col min="16121" max="16121" width="15.5703125" style="144" bestFit="1" customWidth="1"/>
    <col min="16122" max="16122" width="0" style="144" hidden="1" customWidth="1"/>
    <col min="16123" max="16123" width="66.5703125" style="144" customWidth="1"/>
    <col min="16124" max="16124" width="0" style="144" hidden="1" customWidth="1"/>
    <col min="16125" max="16384" width="12.140625" style="144"/>
  </cols>
  <sheetData>
    <row r="1" spans="1:20" x14ac:dyDescent="0.25">
      <c r="A1" s="641" t="s">
        <v>194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</row>
    <row r="2" spans="1:20" x14ac:dyDescent="0.25">
      <c r="A2" s="629" t="s">
        <v>140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</row>
    <row r="3" spans="1:20" x14ac:dyDescent="0.25">
      <c r="A3" s="630" t="s">
        <v>5</v>
      </c>
      <c r="B3" s="631"/>
      <c r="C3" s="629" t="s">
        <v>200</v>
      </c>
      <c r="D3" s="629"/>
      <c r="E3" s="629"/>
      <c r="F3" s="629"/>
      <c r="G3" s="629"/>
      <c r="H3" s="629"/>
      <c r="I3" s="629" t="s">
        <v>199</v>
      </c>
      <c r="J3" s="629"/>
      <c r="K3" s="629"/>
      <c r="L3" s="629"/>
      <c r="M3" s="629"/>
      <c r="N3" s="629"/>
      <c r="O3" s="629" t="s">
        <v>178</v>
      </c>
      <c r="P3" s="629"/>
      <c r="Q3" s="629"/>
      <c r="R3" s="629"/>
      <c r="S3" s="629"/>
      <c r="T3" s="629"/>
    </row>
    <row r="4" spans="1:20" x14ac:dyDescent="0.25">
      <c r="A4" s="632"/>
      <c r="B4" s="633"/>
      <c r="C4" s="145" t="s">
        <v>9</v>
      </c>
      <c r="D4" s="146" t="s">
        <v>10</v>
      </c>
      <c r="E4" s="145" t="s">
        <v>11</v>
      </c>
      <c r="F4" s="145" t="s">
        <v>12</v>
      </c>
      <c r="G4" s="145" t="s">
        <v>180</v>
      </c>
      <c r="H4" s="145" t="s">
        <v>0</v>
      </c>
      <c r="I4" s="145" t="s">
        <v>9</v>
      </c>
      <c r="J4" s="146" t="s">
        <v>10</v>
      </c>
      <c r="K4" s="145" t="s">
        <v>11</v>
      </c>
      <c r="L4" s="145" t="s">
        <v>12</v>
      </c>
      <c r="M4" s="145" t="s">
        <v>180</v>
      </c>
      <c r="N4" s="145" t="s">
        <v>0</v>
      </c>
      <c r="O4" s="145" t="s">
        <v>9</v>
      </c>
      <c r="P4" s="146" t="s">
        <v>10</v>
      </c>
      <c r="Q4" s="145" t="s">
        <v>11</v>
      </c>
      <c r="R4" s="145" t="s">
        <v>12</v>
      </c>
      <c r="S4" s="145" t="s">
        <v>180</v>
      </c>
      <c r="T4" s="145" t="s">
        <v>0</v>
      </c>
    </row>
    <row r="5" spans="1:20" ht="20.25" customHeight="1" x14ac:dyDescent="0.25">
      <c r="A5" s="626" t="s">
        <v>181</v>
      </c>
      <c r="B5" s="147" t="s">
        <v>187</v>
      </c>
      <c r="C5" s="148">
        <f>'ردیف اختصاصی'!C15</f>
        <v>0</v>
      </c>
      <c r="D5" s="148">
        <f>'ردیف اختصاصی'!D15</f>
        <v>0</v>
      </c>
      <c r="E5" s="148">
        <f>'ردیف اختصاصی'!E15</f>
        <v>0</v>
      </c>
      <c r="F5" s="148">
        <f>'ردیف اختصاصی'!F15</f>
        <v>0</v>
      </c>
      <c r="G5" s="148">
        <f>'ردیف اختصاصی'!G15</f>
        <v>0</v>
      </c>
      <c r="H5" s="148">
        <f>SUM(D5:G5)</f>
        <v>0</v>
      </c>
      <c r="I5" s="148">
        <f>'ردیف اختصاصی'!I15</f>
        <v>0</v>
      </c>
      <c r="J5" s="148">
        <f>'ردیف اختصاصی'!J15</f>
        <v>0</v>
      </c>
      <c r="K5" s="148">
        <f>'ردیف اختصاصی'!K15</f>
        <v>0</v>
      </c>
      <c r="L5" s="148">
        <f>'ردیف اختصاصی'!L15</f>
        <v>0</v>
      </c>
      <c r="M5" s="148">
        <f>'ردیف اختصاصی'!M15</f>
        <v>0</v>
      </c>
      <c r="N5" s="148">
        <f>SUM(J5:M5)</f>
        <v>0</v>
      </c>
      <c r="O5" s="148">
        <f>'ردیف اختصاصی'!O15</f>
        <v>0</v>
      </c>
      <c r="P5" s="148">
        <f>'ردیف اختصاصی'!P15</f>
        <v>0</v>
      </c>
      <c r="Q5" s="148">
        <f>'ردیف اختصاصی'!Q15</f>
        <v>0</v>
      </c>
      <c r="R5" s="148">
        <f>'ردیف اختصاصی'!R15</f>
        <v>0</v>
      </c>
      <c r="S5" s="148">
        <f>'ردیف اختصاصی'!S15</f>
        <v>0</v>
      </c>
      <c r="T5" s="148">
        <f>SUM(P5:S5)</f>
        <v>0</v>
      </c>
    </row>
    <row r="6" spans="1:20" ht="20.25" customHeight="1" x14ac:dyDescent="0.25">
      <c r="A6" s="627"/>
      <c r="B6" s="147" t="s">
        <v>188</v>
      </c>
      <c r="C6" s="148">
        <f>'ردیف اختصاصی'!C26</f>
        <v>0</v>
      </c>
      <c r="D6" s="148">
        <f>'ردیف اختصاصی'!D26</f>
        <v>0</v>
      </c>
      <c r="E6" s="148">
        <f>'ردیف اختصاصی'!E26</f>
        <v>0</v>
      </c>
      <c r="F6" s="148">
        <f>'ردیف اختصاصی'!F26</f>
        <v>0</v>
      </c>
      <c r="G6" s="148">
        <f>'ردیف اختصاصی'!G26</f>
        <v>0</v>
      </c>
      <c r="H6" s="148">
        <f>SUM(D6:G6)</f>
        <v>0</v>
      </c>
      <c r="I6" s="148">
        <f>'ردیف اختصاصی'!I26</f>
        <v>0</v>
      </c>
      <c r="J6" s="148">
        <f>'ردیف اختصاصی'!J26</f>
        <v>0</v>
      </c>
      <c r="K6" s="148">
        <f>'ردیف اختصاصی'!K26</f>
        <v>0</v>
      </c>
      <c r="L6" s="148">
        <f>'ردیف اختصاصی'!L26</f>
        <v>0</v>
      </c>
      <c r="M6" s="148">
        <f>'ردیف اختصاصی'!M26</f>
        <v>0</v>
      </c>
      <c r="N6" s="148">
        <f>SUM(J6:M6)</f>
        <v>0</v>
      </c>
      <c r="O6" s="148">
        <f>'ردیف اختصاصی'!O26</f>
        <v>0</v>
      </c>
      <c r="P6" s="148">
        <f>'ردیف اختصاصی'!P26</f>
        <v>0</v>
      </c>
      <c r="Q6" s="148">
        <f>'ردیف اختصاصی'!Q26</f>
        <v>0</v>
      </c>
      <c r="R6" s="148">
        <f>'ردیف اختصاصی'!R26</f>
        <v>0</v>
      </c>
      <c r="S6" s="148">
        <f>'ردیف اختصاصی'!S26</f>
        <v>0</v>
      </c>
      <c r="T6" s="148">
        <f>SUM(P6:S6)</f>
        <v>0</v>
      </c>
    </row>
    <row r="7" spans="1:20" ht="20.25" customHeight="1" x14ac:dyDescent="0.25">
      <c r="A7" s="627"/>
      <c r="B7" s="147" t="s">
        <v>189</v>
      </c>
      <c r="C7" s="148">
        <f>'ردیف اختصاصی'!C37</f>
        <v>0</v>
      </c>
      <c r="D7" s="148">
        <f>'ردیف اختصاصی'!D37</f>
        <v>0</v>
      </c>
      <c r="E7" s="148">
        <f>'ردیف اختصاصی'!E37</f>
        <v>0</v>
      </c>
      <c r="F7" s="148">
        <f>'ردیف اختصاصی'!F37</f>
        <v>0</v>
      </c>
      <c r="G7" s="148">
        <f>'ردیف اختصاصی'!G37</f>
        <v>0</v>
      </c>
      <c r="H7" s="148">
        <f>SUM(D7:G7)</f>
        <v>0</v>
      </c>
      <c r="I7" s="148">
        <f>'ردیف اختصاصی'!I37</f>
        <v>0</v>
      </c>
      <c r="J7" s="148">
        <f>'ردیف اختصاصی'!J37</f>
        <v>0</v>
      </c>
      <c r="K7" s="148">
        <f>'ردیف اختصاصی'!K37</f>
        <v>0</v>
      </c>
      <c r="L7" s="148">
        <f>'ردیف اختصاصی'!L37</f>
        <v>0</v>
      </c>
      <c r="M7" s="148">
        <f>'ردیف اختصاصی'!M37</f>
        <v>0</v>
      </c>
      <c r="N7" s="148">
        <f>SUM(J7:M7)</f>
        <v>0</v>
      </c>
      <c r="O7" s="148">
        <f>'ردیف اختصاصی'!O37</f>
        <v>0</v>
      </c>
      <c r="P7" s="148">
        <f>'ردیف اختصاصی'!P37</f>
        <v>0</v>
      </c>
      <c r="Q7" s="148">
        <f>'ردیف اختصاصی'!Q37</f>
        <v>0</v>
      </c>
      <c r="R7" s="148">
        <f>'ردیف اختصاصی'!R37</f>
        <v>0</v>
      </c>
      <c r="S7" s="148">
        <f>'ردیف اختصاصی'!S37</f>
        <v>0</v>
      </c>
      <c r="T7" s="148">
        <f>SUM(P7:S7)</f>
        <v>0</v>
      </c>
    </row>
    <row r="8" spans="1:20" x14ac:dyDescent="0.25">
      <c r="A8" s="627"/>
      <c r="B8" s="149" t="s">
        <v>190</v>
      </c>
      <c r="C8" s="150">
        <f t="shared" ref="C8:T8" si="0">SUM(C5:C7)</f>
        <v>0</v>
      </c>
      <c r="D8" s="150">
        <f t="shared" si="0"/>
        <v>0</v>
      </c>
      <c r="E8" s="150">
        <f t="shared" si="0"/>
        <v>0</v>
      </c>
      <c r="F8" s="150">
        <f t="shared" si="0"/>
        <v>0</v>
      </c>
      <c r="G8" s="150">
        <f t="shared" si="0"/>
        <v>0</v>
      </c>
      <c r="H8" s="150">
        <f t="shared" si="0"/>
        <v>0</v>
      </c>
      <c r="I8" s="150">
        <f t="shared" si="0"/>
        <v>0</v>
      </c>
      <c r="J8" s="150">
        <f t="shared" si="0"/>
        <v>0</v>
      </c>
      <c r="K8" s="150">
        <f t="shared" si="0"/>
        <v>0</v>
      </c>
      <c r="L8" s="150">
        <f t="shared" si="0"/>
        <v>0</v>
      </c>
      <c r="M8" s="150">
        <f t="shared" si="0"/>
        <v>0</v>
      </c>
      <c r="N8" s="150">
        <f t="shared" si="0"/>
        <v>0</v>
      </c>
      <c r="O8" s="150">
        <f t="shared" si="0"/>
        <v>0</v>
      </c>
      <c r="P8" s="150">
        <f t="shared" si="0"/>
        <v>0</v>
      </c>
      <c r="Q8" s="150">
        <f t="shared" si="0"/>
        <v>0</v>
      </c>
      <c r="R8" s="150">
        <f t="shared" si="0"/>
        <v>0</v>
      </c>
      <c r="S8" s="150">
        <f t="shared" si="0"/>
        <v>0</v>
      </c>
      <c r="T8" s="150">
        <f t="shared" si="0"/>
        <v>0</v>
      </c>
    </row>
    <row r="9" spans="1:20" x14ac:dyDescent="0.25">
      <c r="A9" s="627"/>
      <c r="B9" s="151" t="s">
        <v>184</v>
      </c>
      <c r="C9" s="148">
        <f>'ردیف اختصاصی'!C49</f>
        <v>0</v>
      </c>
      <c r="D9" s="148">
        <f>'ردیف اختصاصی'!D49</f>
        <v>0</v>
      </c>
      <c r="E9" s="148">
        <f>'ردیف اختصاصی'!E49</f>
        <v>0</v>
      </c>
      <c r="F9" s="148">
        <f>'ردیف اختصاصی'!F49</f>
        <v>0</v>
      </c>
      <c r="G9" s="148">
        <f>'ردیف اختصاصی'!G49</f>
        <v>0</v>
      </c>
      <c r="H9" s="148">
        <f>SUM(D9:G9)</f>
        <v>0</v>
      </c>
      <c r="I9" s="148">
        <f>'ردیف اختصاصی'!I49</f>
        <v>0</v>
      </c>
      <c r="J9" s="148">
        <f>'ردیف اختصاصی'!J49</f>
        <v>0</v>
      </c>
      <c r="K9" s="148">
        <f>'ردیف اختصاصی'!K49</f>
        <v>0</v>
      </c>
      <c r="L9" s="148">
        <f>'ردیف اختصاصی'!L49</f>
        <v>0</v>
      </c>
      <c r="M9" s="148">
        <f>'ردیف اختصاصی'!M49</f>
        <v>0</v>
      </c>
      <c r="N9" s="148">
        <f>SUM(J9:M9)</f>
        <v>0</v>
      </c>
      <c r="O9" s="148">
        <f>'ردیف اختصاصی'!O49</f>
        <v>0</v>
      </c>
      <c r="P9" s="148">
        <f>'ردیف اختصاصی'!P49</f>
        <v>0</v>
      </c>
      <c r="Q9" s="148">
        <f>'ردیف اختصاصی'!Q49</f>
        <v>0</v>
      </c>
      <c r="R9" s="148">
        <f>'ردیف اختصاصی'!R49</f>
        <v>0</v>
      </c>
      <c r="S9" s="148">
        <f>'ردیف اختصاصی'!S49</f>
        <v>0</v>
      </c>
      <c r="T9" s="148">
        <f>SUM(P9:S9)</f>
        <v>0</v>
      </c>
    </row>
    <row r="10" spans="1:20" ht="20.25" customHeight="1" x14ac:dyDescent="0.25">
      <c r="A10" s="627"/>
      <c r="B10" s="152" t="s">
        <v>185</v>
      </c>
      <c r="C10" s="148">
        <f>'ردیف اختصاصی'!C60</f>
        <v>0</v>
      </c>
      <c r="D10" s="148">
        <f>'ردیف اختصاصی'!D60</f>
        <v>0</v>
      </c>
      <c r="E10" s="148">
        <f>'ردیف اختصاصی'!E60</f>
        <v>0</v>
      </c>
      <c r="F10" s="148">
        <f>'ردیف اختصاصی'!F60</f>
        <v>0</v>
      </c>
      <c r="G10" s="148">
        <f>'ردیف اختصاصی'!G60</f>
        <v>0</v>
      </c>
      <c r="H10" s="148">
        <f>SUM(D10:G10)</f>
        <v>0</v>
      </c>
      <c r="I10" s="148">
        <f>'ردیف اختصاصی'!I60</f>
        <v>0</v>
      </c>
      <c r="J10" s="148">
        <f>'ردیف اختصاصی'!J60</f>
        <v>0</v>
      </c>
      <c r="K10" s="148">
        <f>'ردیف اختصاصی'!K60</f>
        <v>0</v>
      </c>
      <c r="L10" s="148">
        <f>'ردیف اختصاصی'!L60</f>
        <v>0</v>
      </c>
      <c r="M10" s="148">
        <f>'ردیف اختصاصی'!M60</f>
        <v>0</v>
      </c>
      <c r="N10" s="148">
        <f>SUM(J10:M10)</f>
        <v>0</v>
      </c>
      <c r="O10" s="148">
        <f>'ردیف اختصاصی'!O60</f>
        <v>0</v>
      </c>
      <c r="P10" s="148">
        <f>'ردیف اختصاصی'!P60</f>
        <v>0</v>
      </c>
      <c r="Q10" s="148">
        <f>'ردیف اختصاصی'!Q60</f>
        <v>0</v>
      </c>
      <c r="R10" s="148">
        <f>'ردیف اختصاصی'!R60</f>
        <v>0</v>
      </c>
      <c r="S10" s="148">
        <f>'ردیف اختصاصی'!S60</f>
        <v>0</v>
      </c>
      <c r="T10" s="148">
        <f>SUM(P10:S10)</f>
        <v>0</v>
      </c>
    </row>
    <row r="11" spans="1:20" x14ac:dyDescent="0.25">
      <c r="A11" s="627"/>
      <c r="B11" s="149" t="s">
        <v>191</v>
      </c>
      <c r="C11" s="150">
        <f t="shared" ref="C11:T11" si="1">SUM(C9:C10)</f>
        <v>0</v>
      </c>
      <c r="D11" s="150">
        <f t="shared" si="1"/>
        <v>0</v>
      </c>
      <c r="E11" s="150">
        <f t="shared" si="1"/>
        <v>0</v>
      </c>
      <c r="F11" s="150">
        <f t="shared" si="1"/>
        <v>0</v>
      </c>
      <c r="G11" s="150">
        <f t="shared" si="1"/>
        <v>0</v>
      </c>
      <c r="H11" s="150">
        <f t="shared" si="1"/>
        <v>0</v>
      </c>
      <c r="I11" s="150">
        <f t="shared" si="1"/>
        <v>0</v>
      </c>
      <c r="J11" s="150">
        <f t="shared" si="1"/>
        <v>0</v>
      </c>
      <c r="K11" s="150">
        <f t="shared" si="1"/>
        <v>0</v>
      </c>
      <c r="L11" s="150">
        <f t="shared" si="1"/>
        <v>0</v>
      </c>
      <c r="M11" s="150">
        <f t="shared" si="1"/>
        <v>0</v>
      </c>
      <c r="N11" s="150">
        <f t="shared" si="1"/>
        <v>0</v>
      </c>
      <c r="O11" s="150">
        <f t="shared" si="1"/>
        <v>0</v>
      </c>
      <c r="P11" s="150">
        <f t="shared" si="1"/>
        <v>0</v>
      </c>
      <c r="Q11" s="150">
        <f t="shared" si="1"/>
        <v>0</v>
      </c>
      <c r="R11" s="150">
        <f t="shared" si="1"/>
        <v>0</v>
      </c>
      <c r="S11" s="150">
        <f t="shared" si="1"/>
        <v>0</v>
      </c>
      <c r="T11" s="150">
        <f t="shared" si="1"/>
        <v>0</v>
      </c>
    </row>
    <row r="12" spans="1:20" x14ac:dyDescent="0.25">
      <c r="A12" s="627"/>
      <c r="B12" s="152" t="s">
        <v>186</v>
      </c>
      <c r="C12" s="148">
        <f>'ردیف اختصاصی'!C72</f>
        <v>0</v>
      </c>
      <c r="D12" s="148">
        <f>'ردیف اختصاصی'!D72</f>
        <v>0</v>
      </c>
      <c r="E12" s="148">
        <f>'ردیف اختصاصی'!E72</f>
        <v>0</v>
      </c>
      <c r="F12" s="148">
        <f>'ردیف اختصاصی'!F72</f>
        <v>0</v>
      </c>
      <c r="G12" s="148">
        <f>'ردیف اختصاصی'!G72</f>
        <v>0</v>
      </c>
      <c r="H12" s="148">
        <f>SUM(D12:G12)</f>
        <v>0</v>
      </c>
      <c r="I12" s="148">
        <f>'ردیف اختصاصی'!I72</f>
        <v>0</v>
      </c>
      <c r="J12" s="148">
        <f>'ردیف اختصاصی'!J72</f>
        <v>0</v>
      </c>
      <c r="K12" s="148">
        <f>'ردیف اختصاصی'!K72</f>
        <v>0</v>
      </c>
      <c r="L12" s="148">
        <f>'ردیف اختصاصی'!L72</f>
        <v>0</v>
      </c>
      <c r="M12" s="148">
        <f>'ردیف اختصاصی'!M72</f>
        <v>0</v>
      </c>
      <c r="N12" s="148">
        <f>SUM(J12:M12)</f>
        <v>0</v>
      </c>
      <c r="O12" s="148">
        <f>'ردیف اختصاصی'!O72</f>
        <v>0</v>
      </c>
      <c r="P12" s="148">
        <f>'ردیف اختصاصی'!P72</f>
        <v>0</v>
      </c>
      <c r="Q12" s="148">
        <f>'ردیف اختصاصی'!Q72</f>
        <v>0</v>
      </c>
      <c r="R12" s="148">
        <f>'ردیف اختصاصی'!R72</f>
        <v>0</v>
      </c>
      <c r="S12" s="148">
        <f>'ردیف اختصاصی'!S72</f>
        <v>0</v>
      </c>
      <c r="T12" s="148">
        <f>SUM(P12:S12)</f>
        <v>0</v>
      </c>
    </row>
    <row r="13" spans="1:20" x14ac:dyDescent="0.25">
      <c r="A13" s="659" t="s">
        <v>192</v>
      </c>
      <c r="B13" s="659"/>
      <c r="C13" s="150">
        <f t="shared" ref="C13:T13" si="2">SUM(C8,C11,C12)</f>
        <v>0</v>
      </c>
      <c r="D13" s="150">
        <f t="shared" si="2"/>
        <v>0</v>
      </c>
      <c r="E13" s="150">
        <f t="shared" si="2"/>
        <v>0</v>
      </c>
      <c r="F13" s="150">
        <f t="shared" si="2"/>
        <v>0</v>
      </c>
      <c r="G13" s="150">
        <f t="shared" si="2"/>
        <v>0</v>
      </c>
      <c r="H13" s="150">
        <f t="shared" si="2"/>
        <v>0</v>
      </c>
      <c r="I13" s="150">
        <f t="shared" si="2"/>
        <v>0</v>
      </c>
      <c r="J13" s="150">
        <f t="shared" si="2"/>
        <v>0</v>
      </c>
      <c r="K13" s="150">
        <f t="shared" si="2"/>
        <v>0</v>
      </c>
      <c r="L13" s="150">
        <f t="shared" si="2"/>
        <v>0</v>
      </c>
      <c r="M13" s="150">
        <f t="shared" si="2"/>
        <v>0</v>
      </c>
      <c r="N13" s="150">
        <f t="shared" si="2"/>
        <v>0</v>
      </c>
      <c r="O13" s="150">
        <f t="shared" si="2"/>
        <v>0</v>
      </c>
      <c r="P13" s="150">
        <f t="shared" si="2"/>
        <v>0</v>
      </c>
      <c r="Q13" s="150">
        <f t="shared" si="2"/>
        <v>0</v>
      </c>
      <c r="R13" s="150">
        <f t="shared" si="2"/>
        <v>0</v>
      </c>
      <c r="S13" s="150">
        <f t="shared" si="2"/>
        <v>0</v>
      </c>
      <c r="T13" s="150">
        <f t="shared" si="2"/>
        <v>0</v>
      </c>
    </row>
    <row r="14" spans="1:20" ht="20.25" customHeight="1" x14ac:dyDescent="0.25">
      <c r="A14" s="626" t="s">
        <v>182</v>
      </c>
      <c r="B14" s="152" t="s">
        <v>187</v>
      </c>
      <c r="C14" s="148">
        <f>'ردیف اختصاصی'!C84</f>
        <v>0</v>
      </c>
      <c r="D14" s="148">
        <f>'ردیف اختصاصی'!D84</f>
        <v>0</v>
      </c>
      <c r="E14" s="148">
        <f>'ردیف اختصاصی'!E84</f>
        <v>0</v>
      </c>
      <c r="F14" s="148">
        <f>'ردیف اختصاصی'!F84</f>
        <v>0</v>
      </c>
      <c r="G14" s="148">
        <f>'ردیف اختصاصی'!G84</f>
        <v>0</v>
      </c>
      <c r="H14" s="148">
        <f>SUM(D14:G14)</f>
        <v>0</v>
      </c>
      <c r="I14" s="148">
        <f>'ردیف اختصاصی'!I84</f>
        <v>0</v>
      </c>
      <c r="J14" s="148">
        <f>'ردیف اختصاصی'!J84</f>
        <v>0</v>
      </c>
      <c r="K14" s="148">
        <f>'ردیف اختصاصی'!K84</f>
        <v>0</v>
      </c>
      <c r="L14" s="148">
        <f>'ردیف اختصاصی'!L84</f>
        <v>0</v>
      </c>
      <c r="M14" s="148">
        <f>'ردیف اختصاصی'!M84</f>
        <v>0</v>
      </c>
      <c r="N14" s="148">
        <f>SUM(J14:M14)</f>
        <v>0</v>
      </c>
      <c r="O14" s="148">
        <f>'ردیف اختصاصی'!O84</f>
        <v>0</v>
      </c>
      <c r="P14" s="148">
        <f>'ردیف اختصاصی'!P84</f>
        <v>0</v>
      </c>
      <c r="Q14" s="148">
        <f>'ردیف اختصاصی'!Q84</f>
        <v>0</v>
      </c>
      <c r="R14" s="148">
        <f>'ردیف اختصاصی'!R84</f>
        <v>0</v>
      </c>
      <c r="S14" s="148">
        <f>'ردیف اختصاصی'!S84</f>
        <v>0</v>
      </c>
      <c r="T14" s="148">
        <f>SUM(P14:S14)</f>
        <v>0</v>
      </c>
    </row>
    <row r="15" spans="1:20" ht="20.25" customHeight="1" x14ac:dyDescent="0.25">
      <c r="A15" s="627"/>
      <c r="B15" s="152" t="s">
        <v>188</v>
      </c>
      <c r="C15" s="148">
        <f>'ردیف اختصاصی'!C95</f>
        <v>0</v>
      </c>
      <c r="D15" s="148">
        <f>'ردیف اختصاصی'!D95</f>
        <v>0</v>
      </c>
      <c r="E15" s="148">
        <f>'ردیف اختصاصی'!E95</f>
        <v>0</v>
      </c>
      <c r="F15" s="148">
        <f>'ردیف اختصاصی'!F95</f>
        <v>0</v>
      </c>
      <c r="G15" s="148">
        <f>'ردیف اختصاصی'!G95</f>
        <v>0</v>
      </c>
      <c r="H15" s="148">
        <f>SUM(D15:G15)</f>
        <v>0</v>
      </c>
      <c r="I15" s="148">
        <f>'ردیف اختصاصی'!I95</f>
        <v>0</v>
      </c>
      <c r="J15" s="148">
        <f>'ردیف اختصاصی'!J95</f>
        <v>0</v>
      </c>
      <c r="K15" s="148">
        <f>'ردیف اختصاصی'!K95</f>
        <v>0</v>
      </c>
      <c r="L15" s="148">
        <f>'ردیف اختصاصی'!L95</f>
        <v>0</v>
      </c>
      <c r="M15" s="148">
        <f>'ردیف اختصاصی'!M95</f>
        <v>0</v>
      </c>
      <c r="N15" s="148">
        <f>SUM(J15:M15)</f>
        <v>0</v>
      </c>
      <c r="O15" s="148">
        <f>'ردیف اختصاصی'!O95</f>
        <v>0</v>
      </c>
      <c r="P15" s="148">
        <f>'ردیف اختصاصی'!P95</f>
        <v>0</v>
      </c>
      <c r="Q15" s="148">
        <f>'ردیف اختصاصی'!Q95</f>
        <v>0</v>
      </c>
      <c r="R15" s="148">
        <f>'ردیف اختصاصی'!R95</f>
        <v>0</v>
      </c>
      <c r="S15" s="148">
        <f>'ردیف اختصاصی'!S95</f>
        <v>0</v>
      </c>
      <c r="T15" s="148">
        <f>SUM(P15:S15)</f>
        <v>0</v>
      </c>
    </row>
    <row r="16" spans="1:20" ht="20.25" customHeight="1" x14ac:dyDescent="0.25">
      <c r="A16" s="627"/>
      <c r="B16" s="152" t="s">
        <v>189</v>
      </c>
      <c r="C16" s="148">
        <f>'ردیف اختصاصی'!C106</f>
        <v>0</v>
      </c>
      <c r="D16" s="148">
        <f>'ردیف اختصاصی'!D106</f>
        <v>0</v>
      </c>
      <c r="E16" s="148">
        <f>'ردیف اختصاصی'!E106</f>
        <v>0</v>
      </c>
      <c r="F16" s="148">
        <f>'ردیف اختصاصی'!F106</f>
        <v>0</v>
      </c>
      <c r="G16" s="148">
        <f>'ردیف اختصاصی'!G106</f>
        <v>0</v>
      </c>
      <c r="H16" s="148">
        <f>SUM(D16:G16)</f>
        <v>0</v>
      </c>
      <c r="I16" s="148">
        <f>'ردیف اختصاصی'!I106</f>
        <v>0</v>
      </c>
      <c r="J16" s="148">
        <f>'ردیف اختصاصی'!J106</f>
        <v>0</v>
      </c>
      <c r="K16" s="148">
        <f>'ردیف اختصاصی'!K106</f>
        <v>0</v>
      </c>
      <c r="L16" s="148">
        <f>'ردیف اختصاصی'!L106</f>
        <v>0</v>
      </c>
      <c r="M16" s="148">
        <f>'ردیف اختصاصی'!M106</f>
        <v>0</v>
      </c>
      <c r="N16" s="148">
        <f>SUM(J16:M16)</f>
        <v>0</v>
      </c>
      <c r="O16" s="148">
        <f>'ردیف اختصاصی'!O106</f>
        <v>0</v>
      </c>
      <c r="P16" s="148">
        <f>'ردیف اختصاصی'!P106</f>
        <v>0</v>
      </c>
      <c r="Q16" s="148">
        <f>'ردیف اختصاصی'!Q106</f>
        <v>0</v>
      </c>
      <c r="R16" s="148">
        <f>'ردیف اختصاصی'!R106</f>
        <v>0</v>
      </c>
      <c r="S16" s="148">
        <f>'ردیف اختصاصی'!S106</f>
        <v>0</v>
      </c>
      <c r="T16" s="148">
        <f>SUM(P16:S16)</f>
        <v>0</v>
      </c>
    </row>
    <row r="17" spans="1:20" x14ac:dyDescent="0.25">
      <c r="A17" s="627"/>
      <c r="B17" s="149" t="s">
        <v>190</v>
      </c>
      <c r="C17" s="150">
        <f t="shared" ref="C17:T17" si="3">SUM(C14:C16)</f>
        <v>0</v>
      </c>
      <c r="D17" s="150">
        <f t="shared" si="3"/>
        <v>0</v>
      </c>
      <c r="E17" s="150">
        <f t="shared" si="3"/>
        <v>0</v>
      </c>
      <c r="F17" s="150">
        <f t="shared" si="3"/>
        <v>0</v>
      </c>
      <c r="G17" s="150">
        <f t="shared" si="3"/>
        <v>0</v>
      </c>
      <c r="H17" s="150">
        <f t="shared" si="3"/>
        <v>0</v>
      </c>
      <c r="I17" s="150">
        <f t="shared" si="3"/>
        <v>0</v>
      </c>
      <c r="J17" s="150">
        <f t="shared" si="3"/>
        <v>0</v>
      </c>
      <c r="K17" s="150">
        <f t="shared" si="3"/>
        <v>0</v>
      </c>
      <c r="L17" s="150">
        <f t="shared" si="3"/>
        <v>0</v>
      </c>
      <c r="M17" s="150">
        <f t="shared" si="3"/>
        <v>0</v>
      </c>
      <c r="N17" s="150">
        <f t="shared" si="3"/>
        <v>0</v>
      </c>
      <c r="O17" s="150">
        <f t="shared" si="3"/>
        <v>0</v>
      </c>
      <c r="P17" s="150">
        <f t="shared" si="3"/>
        <v>0</v>
      </c>
      <c r="Q17" s="150">
        <f t="shared" si="3"/>
        <v>0</v>
      </c>
      <c r="R17" s="150">
        <f t="shared" si="3"/>
        <v>0</v>
      </c>
      <c r="S17" s="150">
        <f t="shared" si="3"/>
        <v>0</v>
      </c>
      <c r="T17" s="150">
        <f t="shared" si="3"/>
        <v>0</v>
      </c>
    </row>
    <row r="18" spans="1:20" x14ac:dyDescent="0.25">
      <c r="A18" s="627"/>
      <c r="B18" s="151" t="s">
        <v>184</v>
      </c>
      <c r="C18" s="148">
        <f>'ردیف اختصاصی'!C118</f>
        <v>0</v>
      </c>
      <c r="D18" s="148">
        <f>'ردیف اختصاصی'!D118</f>
        <v>0</v>
      </c>
      <c r="E18" s="148">
        <f>'ردیف اختصاصی'!E118</f>
        <v>0</v>
      </c>
      <c r="F18" s="148">
        <f>'ردیف اختصاصی'!F118</f>
        <v>0</v>
      </c>
      <c r="G18" s="148">
        <f>'ردیف اختصاصی'!G118</f>
        <v>0</v>
      </c>
      <c r="H18" s="148">
        <f>SUM(D18:G18)</f>
        <v>0</v>
      </c>
      <c r="I18" s="148">
        <f>'ردیف اختصاصی'!I118</f>
        <v>0</v>
      </c>
      <c r="J18" s="148">
        <f>'ردیف اختصاصی'!J118</f>
        <v>0</v>
      </c>
      <c r="K18" s="148">
        <f>'ردیف اختصاصی'!K118</f>
        <v>0</v>
      </c>
      <c r="L18" s="148">
        <f>'ردیف اختصاصی'!L118</f>
        <v>0</v>
      </c>
      <c r="M18" s="148">
        <f>'ردیف اختصاصی'!M118</f>
        <v>0</v>
      </c>
      <c r="N18" s="148">
        <f>SUM(J18:M18)</f>
        <v>0</v>
      </c>
      <c r="O18" s="148">
        <f>'ردیف اختصاصی'!O118</f>
        <v>0</v>
      </c>
      <c r="P18" s="148">
        <f>'ردیف اختصاصی'!P118</f>
        <v>0</v>
      </c>
      <c r="Q18" s="148">
        <f>'ردیف اختصاصی'!Q118</f>
        <v>0</v>
      </c>
      <c r="R18" s="148">
        <f>'ردیف اختصاصی'!R118</f>
        <v>0</v>
      </c>
      <c r="S18" s="148">
        <f>'ردیف اختصاصی'!S118</f>
        <v>0</v>
      </c>
      <c r="T18" s="148">
        <f>SUM(P18:S18)</f>
        <v>0</v>
      </c>
    </row>
    <row r="19" spans="1:20" ht="20.25" customHeight="1" x14ac:dyDescent="0.25">
      <c r="A19" s="627"/>
      <c r="B19" s="152" t="s">
        <v>185</v>
      </c>
      <c r="C19" s="148">
        <f>'ردیف اختصاصی'!C129</f>
        <v>0</v>
      </c>
      <c r="D19" s="148">
        <f>'ردیف اختصاصی'!D129</f>
        <v>0</v>
      </c>
      <c r="E19" s="148">
        <f>'ردیف اختصاصی'!E129</f>
        <v>0</v>
      </c>
      <c r="F19" s="148">
        <f>'ردیف اختصاصی'!F129</f>
        <v>0</v>
      </c>
      <c r="G19" s="148">
        <f>'ردیف اختصاصی'!G129</f>
        <v>0</v>
      </c>
      <c r="H19" s="148">
        <f>SUM(D19:G19)</f>
        <v>0</v>
      </c>
      <c r="I19" s="148">
        <f>'ردیف اختصاصی'!I129</f>
        <v>0</v>
      </c>
      <c r="J19" s="148">
        <f>'ردیف اختصاصی'!J129</f>
        <v>0</v>
      </c>
      <c r="K19" s="148">
        <f>'ردیف اختصاصی'!K129</f>
        <v>0</v>
      </c>
      <c r="L19" s="148">
        <f>'ردیف اختصاصی'!L129</f>
        <v>0</v>
      </c>
      <c r="M19" s="148">
        <f>'ردیف اختصاصی'!M129</f>
        <v>0</v>
      </c>
      <c r="N19" s="148">
        <f>SUM(J19:M19)</f>
        <v>0</v>
      </c>
      <c r="O19" s="148">
        <f>'ردیف اختصاصی'!O129</f>
        <v>0</v>
      </c>
      <c r="P19" s="148">
        <f>'ردیف اختصاصی'!P129</f>
        <v>0</v>
      </c>
      <c r="Q19" s="148">
        <f>'ردیف اختصاصی'!Q129</f>
        <v>0</v>
      </c>
      <c r="R19" s="148">
        <f>'ردیف اختصاصی'!R129</f>
        <v>0</v>
      </c>
      <c r="S19" s="148">
        <f>'ردیف اختصاصی'!S129</f>
        <v>0</v>
      </c>
      <c r="T19" s="148">
        <f>SUM(P19:S19)</f>
        <v>0</v>
      </c>
    </row>
    <row r="20" spans="1:20" x14ac:dyDescent="0.25">
      <c r="A20" s="627"/>
      <c r="B20" s="149" t="s">
        <v>191</v>
      </c>
      <c r="C20" s="150">
        <f t="shared" ref="C20:T20" si="4">SUM(C18:C19)</f>
        <v>0</v>
      </c>
      <c r="D20" s="150">
        <f t="shared" si="4"/>
        <v>0</v>
      </c>
      <c r="E20" s="150">
        <f t="shared" si="4"/>
        <v>0</v>
      </c>
      <c r="F20" s="150">
        <f t="shared" si="4"/>
        <v>0</v>
      </c>
      <c r="G20" s="150">
        <f t="shared" si="4"/>
        <v>0</v>
      </c>
      <c r="H20" s="150">
        <f t="shared" si="4"/>
        <v>0</v>
      </c>
      <c r="I20" s="150">
        <f t="shared" si="4"/>
        <v>0</v>
      </c>
      <c r="J20" s="150">
        <f t="shared" si="4"/>
        <v>0</v>
      </c>
      <c r="K20" s="150">
        <f t="shared" si="4"/>
        <v>0</v>
      </c>
      <c r="L20" s="150">
        <f t="shared" si="4"/>
        <v>0</v>
      </c>
      <c r="M20" s="150">
        <f t="shared" si="4"/>
        <v>0</v>
      </c>
      <c r="N20" s="150">
        <f t="shared" si="4"/>
        <v>0</v>
      </c>
      <c r="O20" s="150">
        <f t="shared" si="4"/>
        <v>0</v>
      </c>
      <c r="P20" s="150">
        <f t="shared" si="4"/>
        <v>0</v>
      </c>
      <c r="Q20" s="150">
        <f t="shared" si="4"/>
        <v>0</v>
      </c>
      <c r="R20" s="150">
        <f t="shared" si="4"/>
        <v>0</v>
      </c>
      <c r="S20" s="150">
        <f t="shared" si="4"/>
        <v>0</v>
      </c>
      <c r="T20" s="150">
        <f t="shared" si="4"/>
        <v>0</v>
      </c>
    </row>
    <row r="21" spans="1:20" x14ac:dyDescent="0.25">
      <c r="A21" s="627"/>
      <c r="B21" s="152" t="s">
        <v>186</v>
      </c>
      <c r="C21" s="148">
        <f>'ردیف اختصاصی'!C141</f>
        <v>0</v>
      </c>
      <c r="D21" s="148">
        <f>'ردیف اختصاصی'!D141</f>
        <v>0</v>
      </c>
      <c r="E21" s="148">
        <f>'ردیف اختصاصی'!E141</f>
        <v>0</v>
      </c>
      <c r="F21" s="148">
        <f>'ردیف اختصاصی'!F141</f>
        <v>0</v>
      </c>
      <c r="G21" s="148">
        <f>'ردیف اختصاصی'!G141</f>
        <v>0</v>
      </c>
      <c r="H21" s="148">
        <f>SUM(D21:G21)</f>
        <v>0</v>
      </c>
      <c r="I21" s="148">
        <f>'ردیف اختصاصی'!I141</f>
        <v>0</v>
      </c>
      <c r="J21" s="148">
        <f>'ردیف اختصاصی'!J141</f>
        <v>0</v>
      </c>
      <c r="K21" s="148">
        <f>'ردیف اختصاصی'!K141</f>
        <v>0</v>
      </c>
      <c r="L21" s="148">
        <f>'ردیف اختصاصی'!L141</f>
        <v>0</v>
      </c>
      <c r="M21" s="148">
        <f>'ردیف اختصاصی'!M141</f>
        <v>0</v>
      </c>
      <c r="N21" s="148">
        <f>SUM(J21:M21)</f>
        <v>0</v>
      </c>
      <c r="O21" s="148">
        <f>'ردیف اختصاصی'!O141</f>
        <v>0</v>
      </c>
      <c r="P21" s="148">
        <f>'ردیف اختصاصی'!P141</f>
        <v>0</v>
      </c>
      <c r="Q21" s="148">
        <f>'ردیف اختصاصی'!Q141</f>
        <v>0</v>
      </c>
      <c r="R21" s="148">
        <f>'ردیف اختصاصی'!R141</f>
        <v>0</v>
      </c>
      <c r="S21" s="148">
        <f>'ردیف اختصاصی'!S141</f>
        <v>0</v>
      </c>
      <c r="T21" s="148">
        <f>SUM(P21:S21)</f>
        <v>0</v>
      </c>
    </row>
    <row r="22" spans="1:20" x14ac:dyDescent="0.25">
      <c r="A22" s="659" t="s">
        <v>192</v>
      </c>
      <c r="B22" s="659"/>
      <c r="C22" s="150">
        <f t="shared" ref="C22:T22" si="5">SUM(C21,C20,C17)</f>
        <v>0</v>
      </c>
      <c r="D22" s="150">
        <f t="shared" si="5"/>
        <v>0</v>
      </c>
      <c r="E22" s="150">
        <f t="shared" si="5"/>
        <v>0</v>
      </c>
      <c r="F22" s="150">
        <f t="shared" si="5"/>
        <v>0</v>
      </c>
      <c r="G22" s="150">
        <f t="shared" si="5"/>
        <v>0</v>
      </c>
      <c r="H22" s="150">
        <f t="shared" si="5"/>
        <v>0</v>
      </c>
      <c r="I22" s="150">
        <f t="shared" si="5"/>
        <v>0</v>
      </c>
      <c r="J22" s="150">
        <f t="shared" si="5"/>
        <v>0</v>
      </c>
      <c r="K22" s="150">
        <f t="shared" si="5"/>
        <v>0</v>
      </c>
      <c r="L22" s="150">
        <f t="shared" si="5"/>
        <v>0</v>
      </c>
      <c r="M22" s="150">
        <f t="shared" si="5"/>
        <v>0</v>
      </c>
      <c r="N22" s="150">
        <f t="shared" si="5"/>
        <v>0</v>
      </c>
      <c r="O22" s="150">
        <f t="shared" si="5"/>
        <v>0</v>
      </c>
      <c r="P22" s="150">
        <f t="shared" si="5"/>
        <v>0</v>
      </c>
      <c r="Q22" s="150">
        <f t="shared" si="5"/>
        <v>0</v>
      </c>
      <c r="R22" s="150">
        <f t="shared" si="5"/>
        <v>0</v>
      </c>
      <c r="S22" s="150">
        <f t="shared" si="5"/>
        <v>0</v>
      </c>
      <c r="T22" s="150">
        <f t="shared" si="5"/>
        <v>0</v>
      </c>
    </row>
    <row r="23" spans="1:20" x14ac:dyDescent="0.25">
      <c r="A23" s="660" t="s">
        <v>193</v>
      </c>
      <c r="B23" s="661"/>
      <c r="C23" s="153">
        <f t="shared" ref="C23:T23" si="6">SUM(C22,C13)</f>
        <v>0</v>
      </c>
      <c r="D23" s="153">
        <f t="shared" si="6"/>
        <v>0</v>
      </c>
      <c r="E23" s="153">
        <f t="shared" si="6"/>
        <v>0</v>
      </c>
      <c r="F23" s="153">
        <f t="shared" si="6"/>
        <v>0</v>
      </c>
      <c r="G23" s="153">
        <f t="shared" si="6"/>
        <v>0</v>
      </c>
      <c r="H23" s="153">
        <f t="shared" si="6"/>
        <v>0</v>
      </c>
      <c r="I23" s="153">
        <f t="shared" si="6"/>
        <v>0</v>
      </c>
      <c r="J23" s="153">
        <f t="shared" si="6"/>
        <v>0</v>
      </c>
      <c r="K23" s="153">
        <f t="shared" si="6"/>
        <v>0</v>
      </c>
      <c r="L23" s="153">
        <f t="shared" si="6"/>
        <v>0</v>
      </c>
      <c r="M23" s="153">
        <f t="shared" si="6"/>
        <v>0</v>
      </c>
      <c r="N23" s="153">
        <f t="shared" si="6"/>
        <v>0</v>
      </c>
      <c r="O23" s="153">
        <f t="shared" si="6"/>
        <v>0</v>
      </c>
      <c r="P23" s="153">
        <f t="shared" si="6"/>
        <v>0</v>
      </c>
      <c r="Q23" s="153">
        <f t="shared" si="6"/>
        <v>0</v>
      </c>
      <c r="R23" s="153">
        <f t="shared" si="6"/>
        <v>0</v>
      </c>
      <c r="S23" s="153">
        <f t="shared" si="6"/>
        <v>0</v>
      </c>
      <c r="T23" s="153">
        <f t="shared" si="6"/>
        <v>0</v>
      </c>
    </row>
    <row r="24" spans="1:20" s="159" customFormat="1" x14ac:dyDescent="0.25">
      <c r="A24" s="157"/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</row>
    <row r="25" spans="1:20" x14ac:dyDescent="0.25">
      <c r="A25" s="629" t="s">
        <v>8</v>
      </c>
      <c r="B25" s="629"/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</row>
    <row r="26" spans="1:20" x14ac:dyDescent="0.25">
      <c r="A26" s="630" t="s">
        <v>5</v>
      </c>
      <c r="B26" s="631"/>
      <c r="C26" s="629" t="s">
        <v>200</v>
      </c>
      <c r="D26" s="629"/>
      <c r="E26" s="629"/>
      <c r="F26" s="629"/>
      <c r="G26" s="629"/>
      <c r="H26" s="629"/>
      <c r="I26" s="629" t="s">
        <v>199</v>
      </c>
      <c r="J26" s="629"/>
      <c r="K26" s="629"/>
      <c r="L26" s="629"/>
      <c r="M26" s="629"/>
      <c r="N26" s="629"/>
      <c r="O26" s="629" t="s">
        <v>178</v>
      </c>
      <c r="P26" s="629"/>
      <c r="Q26" s="629"/>
      <c r="R26" s="629"/>
      <c r="S26" s="629"/>
      <c r="T26" s="629"/>
    </row>
    <row r="27" spans="1:20" x14ac:dyDescent="0.25">
      <c r="A27" s="632"/>
      <c r="B27" s="633"/>
      <c r="C27" s="145" t="s">
        <v>9</v>
      </c>
      <c r="D27" s="146" t="s">
        <v>10</v>
      </c>
      <c r="E27" s="145" t="s">
        <v>11</v>
      </c>
      <c r="F27" s="145" t="s">
        <v>12</v>
      </c>
      <c r="G27" s="145" t="s">
        <v>180</v>
      </c>
      <c r="H27" s="145" t="s">
        <v>0</v>
      </c>
      <c r="I27" s="145" t="s">
        <v>9</v>
      </c>
      <c r="J27" s="146" t="s">
        <v>10</v>
      </c>
      <c r="K27" s="145" t="s">
        <v>11</v>
      </c>
      <c r="L27" s="145" t="s">
        <v>12</v>
      </c>
      <c r="M27" s="145" t="s">
        <v>180</v>
      </c>
      <c r="N27" s="145" t="s">
        <v>0</v>
      </c>
      <c r="O27" s="145" t="s">
        <v>9</v>
      </c>
      <c r="P27" s="145" t="s">
        <v>10</v>
      </c>
      <c r="Q27" s="145" t="s">
        <v>11</v>
      </c>
      <c r="R27" s="145" t="s">
        <v>12</v>
      </c>
      <c r="S27" s="145" t="s">
        <v>180</v>
      </c>
      <c r="T27" s="145" t="s">
        <v>0</v>
      </c>
    </row>
    <row r="28" spans="1:20" ht="20.25" customHeight="1" x14ac:dyDescent="0.25">
      <c r="A28" s="626" t="s">
        <v>183</v>
      </c>
      <c r="B28" s="147" t="s">
        <v>187</v>
      </c>
      <c r="C28" s="148">
        <f>'ردیف اختصاصی'!C158</f>
        <v>0</v>
      </c>
      <c r="D28" s="148">
        <f>'ردیف اختصاصی'!D158</f>
        <v>0</v>
      </c>
      <c r="E28" s="148">
        <f>'ردیف اختصاصی'!E158</f>
        <v>0</v>
      </c>
      <c r="F28" s="148">
        <f>'ردیف اختصاصی'!F158</f>
        <v>0</v>
      </c>
      <c r="G28" s="148">
        <f>'ردیف اختصاصی'!G158</f>
        <v>0</v>
      </c>
      <c r="H28" s="148">
        <f>SUM(D28:G28)</f>
        <v>0</v>
      </c>
      <c r="I28" s="148">
        <f>'ردیف اختصاصی'!I158</f>
        <v>0</v>
      </c>
      <c r="J28" s="148">
        <f>'ردیف اختصاصی'!J158</f>
        <v>0</v>
      </c>
      <c r="K28" s="148">
        <f>'ردیف اختصاصی'!K158</f>
        <v>0</v>
      </c>
      <c r="L28" s="148">
        <f>'ردیف اختصاصی'!L158</f>
        <v>0</v>
      </c>
      <c r="M28" s="148">
        <f>'ردیف اختصاصی'!M158</f>
        <v>0</v>
      </c>
      <c r="N28" s="148">
        <f>SUM(J28:M28)</f>
        <v>0</v>
      </c>
      <c r="O28" s="148">
        <f>'ردیف اختصاصی'!O158</f>
        <v>0</v>
      </c>
      <c r="P28" s="148">
        <f>'ردیف اختصاصی'!P158</f>
        <v>0</v>
      </c>
      <c r="Q28" s="148">
        <f>'ردیف اختصاصی'!Q158</f>
        <v>0</v>
      </c>
      <c r="R28" s="148">
        <f>'ردیف اختصاصی'!R158</f>
        <v>0</v>
      </c>
      <c r="S28" s="148">
        <f>'ردیف اختصاصی'!S158</f>
        <v>0</v>
      </c>
      <c r="T28" s="148">
        <f>SUM(P28:S28)</f>
        <v>0</v>
      </c>
    </row>
    <row r="29" spans="1:20" ht="20.25" customHeight="1" x14ac:dyDescent="0.25">
      <c r="A29" s="627"/>
      <c r="B29" s="147" t="s">
        <v>188</v>
      </c>
      <c r="C29" s="148">
        <f>'ردیف اختصاصی'!C169</f>
        <v>0</v>
      </c>
      <c r="D29" s="148">
        <f>'ردیف اختصاصی'!D169</f>
        <v>0</v>
      </c>
      <c r="E29" s="148">
        <f>'ردیف اختصاصی'!E169</f>
        <v>0</v>
      </c>
      <c r="F29" s="148">
        <f>'ردیف اختصاصی'!F169</f>
        <v>0</v>
      </c>
      <c r="G29" s="148">
        <f>'ردیف اختصاصی'!G169</f>
        <v>0</v>
      </c>
      <c r="H29" s="148">
        <f>SUM(D29:G29)</f>
        <v>0</v>
      </c>
      <c r="I29" s="148">
        <f>'ردیف اختصاصی'!I169</f>
        <v>0</v>
      </c>
      <c r="J29" s="148">
        <f>'ردیف اختصاصی'!J169</f>
        <v>0</v>
      </c>
      <c r="K29" s="148">
        <f>'ردیف اختصاصی'!K169</f>
        <v>0</v>
      </c>
      <c r="L29" s="148">
        <f>'ردیف اختصاصی'!L169</f>
        <v>0</v>
      </c>
      <c r="M29" s="148">
        <f>'ردیف اختصاصی'!M169</f>
        <v>0</v>
      </c>
      <c r="N29" s="148">
        <f>SUM(J29:M29)</f>
        <v>0</v>
      </c>
      <c r="O29" s="148">
        <f>'ردیف اختصاصی'!O169</f>
        <v>0</v>
      </c>
      <c r="P29" s="148">
        <f>'ردیف اختصاصی'!P169</f>
        <v>0</v>
      </c>
      <c r="Q29" s="148">
        <f>'ردیف اختصاصی'!Q169</f>
        <v>0</v>
      </c>
      <c r="R29" s="148">
        <f>'ردیف اختصاصی'!R169</f>
        <v>0</v>
      </c>
      <c r="S29" s="148">
        <f>'ردیف اختصاصی'!S169</f>
        <v>0</v>
      </c>
      <c r="T29" s="148">
        <f>SUM(P29:S29)</f>
        <v>0</v>
      </c>
    </row>
    <row r="30" spans="1:20" ht="20.25" customHeight="1" x14ac:dyDescent="0.25">
      <c r="A30" s="627"/>
      <c r="B30" s="147" t="s">
        <v>189</v>
      </c>
      <c r="C30" s="148">
        <f>'ردیف اختصاصی'!C180</f>
        <v>0</v>
      </c>
      <c r="D30" s="148">
        <f>'ردیف اختصاصی'!D180</f>
        <v>0</v>
      </c>
      <c r="E30" s="148">
        <f>'ردیف اختصاصی'!E180</f>
        <v>0</v>
      </c>
      <c r="F30" s="148">
        <f>'ردیف اختصاصی'!F180</f>
        <v>0</v>
      </c>
      <c r="G30" s="148">
        <f>'ردیف اختصاصی'!G180</f>
        <v>0</v>
      </c>
      <c r="H30" s="148">
        <f>SUM(D30:G30)</f>
        <v>0</v>
      </c>
      <c r="I30" s="148">
        <f>'ردیف اختصاصی'!I180</f>
        <v>0</v>
      </c>
      <c r="J30" s="148">
        <f>'ردیف اختصاصی'!J180</f>
        <v>0</v>
      </c>
      <c r="K30" s="148">
        <f>'ردیف اختصاصی'!K180</f>
        <v>0</v>
      </c>
      <c r="L30" s="148">
        <f>'ردیف اختصاصی'!L180</f>
        <v>0</v>
      </c>
      <c r="M30" s="148">
        <f>'ردیف اختصاصی'!M180</f>
        <v>0</v>
      </c>
      <c r="N30" s="148">
        <f>SUM(J30:M30)</f>
        <v>0</v>
      </c>
      <c r="O30" s="148">
        <f>'ردیف اختصاصی'!O180</f>
        <v>0</v>
      </c>
      <c r="P30" s="148">
        <f>'ردیف اختصاصی'!P180</f>
        <v>0</v>
      </c>
      <c r="Q30" s="148">
        <f>'ردیف اختصاصی'!Q180</f>
        <v>0</v>
      </c>
      <c r="R30" s="148">
        <f>'ردیف اختصاصی'!R180</f>
        <v>0</v>
      </c>
      <c r="S30" s="148">
        <f>'ردیف اختصاصی'!S180</f>
        <v>0</v>
      </c>
      <c r="T30" s="148">
        <f>SUM(P30:S30)</f>
        <v>0</v>
      </c>
    </row>
    <row r="31" spans="1:20" x14ac:dyDescent="0.25">
      <c r="A31" s="627"/>
      <c r="B31" s="149" t="s">
        <v>190</v>
      </c>
      <c r="C31" s="150">
        <f t="shared" ref="C31:T31" si="7">SUM(C28:C30)</f>
        <v>0</v>
      </c>
      <c r="D31" s="150">
        <f t="shared" si="7"/>
        <v>0</v>
      </c>
      <c r="E31" s="150">
        <f t="shared" si="7"/>
        <v>0</v>
      </c>
      <c r="F31" s="150">
        <f t="shared" si="7"/>
        <v>0</v>
      </c>
      <c r="G31" s="150">
        <f t="shared" si="7"/>
        <v>0</v>
      </c>
      <c r="H31" s="150">
        <f t="shared" si="7"/>
        <v>0</v>
      </c>
      <c r="I31" s="150">
        <f t="shared" si="7"/>
        <v>0</v>
      </c>
      <c r="J31" s="150">
        <f t="shared" si="7"/>
        <v>0</v>
      </c>
      <c r="K31" s="150">
        <f t="shared" si="7"/>
        <v>0</v>
      </c>
      <c r="L31" s="150">
        <f t="shared" si="7"/>
        <v>0</v>
      </c>
      <c r="M31" s="150">
        <f t="shared" si="7"/>
        <v>0</v>
      </c>
      <c r="N31" s="150">
        <f t="shared" si="7"/>
        <v>0</v>
      </c>
      <c r="O31" s="150">
        <f t="shared" si="7"/>
        <v>0</v>
      </c>
      <c r="P31" s="150">
        <f t="shared" si="7"/>
        <v>0</v>
      </c>
      <c r="Q31" s="150">
        <f t="shared" si="7"/>
        <v>0</v>
      </c>
      <c r="R31" s="150">
        <f t="shared" si="7"/>
        <v>0</v>
      </c>
      <c r="S31" s="150">
        <f t="shared" si="7"/>
        <v>0</v>
      </c>
      <c r="T31" s="150">
        <f t="shared" si="7"/>
        <v>0</v>
      </c>
    </row>
    <row r="32" spans="1:20" x14ac:dyDescent="0.25">
      <c r="A32" s="627"/>
      <c r="B32" s="151" t="s">
        <v>184</v>
      </c>
      <c r="C32" s="148">
        <f>'ردیف اختصاصی'!C192</f>
        <v>0</v>
      </c>
      <c r="D32" s="148">
        <f>'ردیف اختصاصی'!D192</f>
        <v>0</v>
      </c>
      <c r="E32" s="148">
        <f>'ردیف اختصاصی'!E192</f>
        <v>0</v>
      </c>
      <c r="F32" s="148">
        <f>'ردیف اختصاصی'!F192</f>
        <v>0</v>
      </c>
      <c r="G32" s="148">
        <f>'ردیف اختصاصی'!G192</f>
        <v>0</v>
      </c>
      <c r="H32" s="148">
        <f>SUM(D32:G32)</f>
        <v>0</v>
      </c>
      <c r="I32" s="148">
        <f>'ردیف اختصاصی'!I192</f>
        <v>0</v>
      </c>
      <c r="J32" s="148">
        <f>'ردیف اختصاصی'!J192</f>
        <v>0</v>
      </c>
      <c r="K32" s="148">
        <f>'ردیف اختصاصی'!K192</f>
        <v>0</v>
      </c>
      <c r="L32" s="148">
        <f>'ردیف اختصاصی'!L192</f>
        <v>0</v>
      </c>
      <c r="M32" s="148">
        <f>'ردیف اختصاصی'!M192</f>
        <v>0</v>
      </c>
      <c r="N32" s="148">
        <f>SUM(J32:M32)</f>
        <v>0</v>
      </c>
      <c r="O32" s="148">
        <f>'ردیف اختصاصی'!O192</f>
        <v>0</v>
      </c>
      <c r="P32" s="148">
        <f>'ردیف اختصاصی'!P192</f>
        <v>0</v>
      </c>
      <c r="Q32" s="148">
        <f>'ردیف اختصاصی'!Q192</f>
        <v>0</v>
      </c>
      <c r="R32" s="148">
        <f>'ردیف اختصاصی'!R192</f>
        <v>0</v>
      </c>
      <c r="S32" s="148">
        <f>'ردیف اختصاصی'!S192</f>
        <v>0</v>
      </c>
      <c r="T32" s="148">
        <f>SUM(P32:S32)</f>
        <v>0</v>
      </c>
    </row>
    <row r="33" spans="1:20" ht="20.25" customHeight="1" x14ac:dyDescent="0.25">
      <c r="A33" s="627"/>
      <c r="B33" s="152" t="s">
        <v>185</v>
      </c>
      <c r="C33" s="148">
        <f>'ردیف اختصاصی'!C203</f>
        <v>0</v>
      </c>
      <c r="D33" s="148">
        <f>'ردیف اختصاصی'!D203</f>
        <v>0</v>
      </c>
      <c r="E33" s="148">
        <f>'ردیف اختصاصی'!E203</f>
        <v>0</v>
      </c>
      <c r="F33" s="148">
        <f>'ردیف اختصاصی'!F203</f>
        <v>0</v>
      </c>
      <c r="G33" s="148">
        <f>'ردیف اختصاصی'!G203</f>
        <v>0</v>
      </c>
      <c r="H33" s="148">
        <f>SUM(D33:G33)</f>
        <v>0</v>
      </c>
      <c r="I33" s="148">
        <f>'ردیف اختصاصی'!I203</f>
        <v>0</v>
      </c>
      <c r="J33" s="148">
        <f>'ردیف اختصاصی'!J203</f>
        <v>0</v>
      </c>
      <c r="K33" s="148">
        <f>'ردیف اختصاصی'!K203</f>
        <v>0</v>
      </c>
      <c r="L33" s="148">
        <f>'ردیف اختصاصی'!L203</f>
        <v>0</v>
      </c>
      <c r="M33" s="148">
        <f>'ردیف اختصاصی'!M203</f>
        <v>0</v>
      </c>
      <c r="N33" s="148">
        <f>SUM(J33:M33)</f>
        <v>0</v>
      </c>
      <c r="O33" s="148">
        <f>'ردیف اختصاصی'!O203</f>
        <v>0</v>
      </c>
      <c r="P33" s="148">
        <f>'ردیف اختصاصی'!P203</f>
        <v>0</v>
      </c>
      <c r="Q33" s="148">
        <f>'ردیف اختصاصی'!Q203</f>
        <v>0</v>
      </c>
      <c r="R33" s="148">
        <f>'ردیف اختصاصی'!R203</f>
        <v>0</v>
      </c>
      <c r="S33" s="148">
        <f>'ردیف اختصاصی'!S203</f>
        <v>0</v>
      </c>
      <c r="T33" s="148">
        <f>SUM(P33:S33)</f>
        <v>0</v>
      </c>
    </row>
    <row r="34" spans="1:20" x14ac:dyDescent="0.25">
      <c r="A34" s="627"/>
      <c r="B34" s="149" t="s">
        <v>191</v>
      </c>
      <c r="C34" s="150">
        <f t="shared" ref="C34:T34" si="8">SUM(C32:C33)</f>
        <v>0</v>
      </c>
      <c r="D34" s="150">
        <f t="shared" si="8"/>
        <v>0</v>
      </c>
      <c r="E34" s="150">
        <f t="shared" si="8"/>
        <v>0</v>
      </c>
      <c r="F34" s="150">
        <f t="shared" si="8"/>
        <v>0</v>
      </c>
      <c r="G34" s="150">
        <f t="shared" si="8"/>
        <v>0</v>
      </c>
      <c r="H34" s="150">
        <f t="shared" si="8"/>
        <v>0</v>
      </c>
      <c r="I34" s="150">
        <f t="shared" si="8"/>
        <v>0</v>
      </c>
      <c r="J34" s="150">
        <f t="shared" si="8"/>
        <v>0</v>
      </c>
      <c r="K34" s="150">
        <f t="shared" si="8"/>
        <v>0</v>
      </c>
      <c r="L34" s="150">
        <f t="shared" si="8"/>
        <v>0</v>
      </c>
      <c r="M34" s="150">
        <f t="shared" si="8"/>
        <v>0</v>
      </c>
      <c r="N34" s="150">
        <f t="shared" si="8"/>
        <v>0</v>
      </c>
      <c r="O34" s="150">
        <f t="shared" si="8"/>
        <v>0</v>
      </c>
      <c r="P34" s="150">
        <f t="shared" si="8"/>
        <v>0</v>
      </c>
      <c r="Q34" s="150">
        <f t="shared" si="8"/>
        <v>0</v>
      </c>
      <c r="R34" s="150">
        <f t="shared" si="8"/>
        <v>0</v>
      </c>
      <c r="S34" s="150">
        <f t="shared" si="8"/>
        <v>0</v>
      </c>
      <c r="T34" s="150">
        <f t="shared" si="8"/>
        <v>0</v>
      </c>
    </row>
    <row r="35" spans="1:20" ht="18.75" customHeight="1" x14ac:dyDescent="0.25">
      <c r="A35" s="627"/>
      <c r="B35" s="152" t="s">
        <v>186</v>
      </c>
      <c r="C35" s="148">
        <f>'ردیف اختصاصی'!C215</f>
        <v>0</v>
      </c>
      <c r="D35" s="148">
        <f>'ردیف اختصاصی'!D215</f>
        <v>2910000000</v>
      </c>
      <c r="E35" s="148">
        <f>'ردیف اختصاصی'!E215</f>
        <v>0</v>
      </c>
      <c r="F35" s="148">
        <f>'ردیف اختصاصی'!F215</f>
        <v>0</v>
      </c>
      <c r="G35" s="148">
        <f>'ردیف اختصاصی'!G215</f>
        <v>0</v>
      </c>
      <c r="H35" s="148">
        <f>SUM(D35:G35)</f>
        <v>2910000000</v>
      </c>
      <c r="I35" s="148">
        <f>'ردیف اختصاصی'!I215</f>
        <v>0</v>
      </c>
      <c r="J35" s="148">
        <f>'ردیف اختصاصی'!J215</f>
        <v>12824200000</v>
      </c>
      <c r="K35" s="148">
        <f>'ردیف اختصاصی'!K215</f>
        <v>0</v>
      </c>
      <c r="L35" s="148">
        <f>'ردیف اختصاصی'!L215</f>
        <v>0</v>
      </c>
      <c r="M35" s="148">
        <f>'ردیف اختصاصی'!M215</f>
        <v>0</v>
      </c>
      <c r="N35" s="148">
        <f>SUM(J35:M35)</f>
        <v>12824200000</v>
      </c>
      <c r="O35" s="148">
        <f>'ردیف اختصاصی'!O215</f>
        <v>0</v>
      </c>
      <c r="P35" s="148">
        <f>'ردیف اختصاصی'!P215</f>
        <v>0</v>
      </c>
      <c r="Q35" s="148">
        <f>'ردیف اختصاصی'!Q215</f>
        <v>0</v>
      </c>
      <c r="R35" s="148">
        <f>'ردیف اختصاصی'!R215</f>
        <v>0</v>
      </c>
      <c r="S35" s="148">
        <f>'ردیف اختصاصی'!S215</f>
        <v>0</v>
      </c>
      <c r="T35" s="148">
        <f>SUM(P35:S35)</f>
        <v>0</v>
      </c>
    </row>
    <row r="36" spans="1:20" ht="18.75" customHeight="1" x14ac:dyDescent="0.25">
      <c r="A36" s="628" t="s">
        <v>195</v>
      </c>
      <c r="B36" s="628"/>
      <c r="C36" s="153">
        <f>SUM(C31,C34,C35)</f>
        <v>0</v>
      </c>
      <c r="D36" s="153">
        <f t="shared" ref="D36:T36" si="9">SUM(D31,D34,D35)</f>
        <v>2910000000</v>
      </c>
      <c r="E36" s="153">
        <f t="shared" si="9"/>
        <v>0</v>
      </c>
      <c r="F36" s="153">
        <f t="shared" si="9"/>
        <v>0</v>
      </c>
      <c r="G36" s="153">
        <f t="shared" si="9"/>
        <v>0</v>
      </c>
      <c r="H36" s="153">
        <f t="shared" si="9"/>
        <v>2910000000</v>
      </c>
      <c r="I36" s="153">
        <f t="shared" si="9"/>
        <v>0</v>
      </c>
      <c r="J36" s="153">
        <f t="shared" si="9"/>
        <v>12824200000</v>
      </c>
      <c r="K36" s="153">
        <f t="shared" si="9"/>
        <v>0</v>
      </c>
      <c r="L36" s="153">
        <f t="shared" si="9"/>
        <v>0</v>
      </c>
      <c r="M36" s="153">
        <f t="shared" si="9"/>
        <v>0</v>
      </c>
      <c r="N36" s="153">
        <f t="shared" si="9"/>
        <v>12824200000</v>
      </c>
      <c r="O36" s="153">
        <f t="shared" si="9"/>
        <v>0</v>
      </c>
      <c r="P36" s="153">
        <f t="shared" si="9"/>
        <v>0</v>
      </c>
      <c r="Q36" s="153">
        <f t="shared" si="9"/>
        <v>0</v>
      </c>
      <c r="R36" s="153">
        <f t="shared" si="9"/>
        <v>0</v>
      </c>
      <c r="S36" s="153">
        <f t="shared" si="9"/>
        <v>0</v>
      </c>
      <c r="T36" s="153">
        <f t="shared" si="9"/>
        <v>0</v>
      </c>
    </row>
    <row r="37" spans="1:20" s="159" customFormat="1" ht="24.75" customHeight="1" x14ac:dyDescent="0.25">
      <c r="A37" s="157"/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</row>
    <row r="38" spans="1:20" x14ac:dyDescent="0.25">
      <c r="A38" s="629" t="s">
        <v>197</v>
      </c>
      <c r="B38" s="629"/>
      <c r="C38" s="629"/>
      <c r="D38" s="629"/>
      <c r="E38" s="629"/>
      <c r="F38" s="629"/>
      <c r="G38" s="629"/>
      <c r="H38" s="629"/>
      <c r="I38" s="629"/>
      <c r="J38" s="629"/>
      <c r="K38" s="629"/>
      <c r="L38" s="629"/>
      <c r="M38" s="629"/>
      <c r="N38" s="629"/>
      <c r="O38" s="629"/>
      <c r="P38" s="629"/>
      <c r="Q38" s="629"/>
      <c r="R38" s="629"/>
      <c r="S38" s="629"/>
      <c r="T38" s="629"/>
    </row>
    <row r="39" spans="1:20" x14ac:dyDescent="0.25">
      <c r="A39" s="630" t="s">
        <v>5</v>
      </c>
      <c r="B39" s="631"/>
      <c r="C39" s="629" t="s">
        <v>200</v>
      </c>
      <c r="D39" s="629"/>
      <c r="E39" s="629"/>
      <c r="F39" s="629"/>
      <c r="G39" s="629"/>
      <c r="H39" s="629"/>
      <c r="I39" s="629" t="s">
        <v>199</v>
      </c>
      <c r="J39" s="629"/>
      <c r="K39" s="629"/>
      <c r="L39" s="629"/>
      <c r="M39" s="629"/>
      <c r="N39" s="629"/>
      <c r="O39" s="629" t="s">
        <v>178</v>
      </c>
      <c r="P39" s="629"/>
      <c r="Q39" s="629"/>
      <c r="R39" s="629"/>
      <c r="S39" s="629"/>
      <c r="T39" s="629"/>
    </row>
    <row r="40" spans="1:20" x14ac:dyDescent="0.25">
      <c r="A40" s="632"/>
      <c r="B40" s="633"/>
      <c r="C40" s="145" t="s">
        <v>9</v>
      </c>
      <c r="D40" s="146" t="s">
        <v>10</v>
      </c>
      <c r="E40" s="145" t="s">
        <v>11</v>
      </c>
      <c r="F40" s="145" t="s">
        <v>12</v>
      </c>
      <c r="G40" s="145" t="s">
        <v>180</v>
      </c>
      <c r="H40" s="145" t="s">
        <v>0</v>
      </c>
      <c r="I40" s="145" t="s">
        <v>9</v>
      </c>
      <c r="J40" s="146" t="s">
        <v>10</v>
      </c>
      <c r="K40" s="145" t="s">
        <v>11</v>
      </c>
      <c r="L40" s="145" t="s">
        <v>12</v>
      </c>
      <c r="M40" s="145" t="s">
        <v>180</v>
      </c>
      <c r="N40" s="145" t="s">
        <v>0</v>
      </c>
      <c r="O40" s="145" t="s">
        <v>9</v>
      </c>
      <c r="P40" s="145" t="s">
        <v>10</v>
      </c>
      <c r="Q40" s="145" t="s">
        <v>11</v>
      </c>
      <c r="R40" s="145" t="s">
        <v>12</v>
      </c>
      <c r="S40" s="145" t="s">
        <v>180</v>
      </c>
      <c r="T40" s="145" t="s">
        <v>0</v>
      </c>
    </row>
    <row r="41" spans="1:20" ht="20.25" customHeight="1" x14ac:dyDescent="0.25">
      <c r="A41" s="626" t="s">
        <v>196</v>
      </c>
      <c r="B41" s="147" t="s">
        <v>187</v>
      </c>
      <c r="C41" s="148">
        <f>'ردیف اختصاصی'!C231</f>
        <v>0</v>
      </c>
      <c r="D41" s="148">
        <f>'ردیف اختصاصی'!D231</f>
        <v>0</v>
      </c>
      <c r="E41" s="148">
        <f>'ردیف اختصاصی'!E231</f>
        <v>0</v>
      </c>
      <c r="F41" s="148">
        <f>'ردیف اختصاصی'!F231</f>
        <v>0</v>
      </c>
      <c r="G41" s="148">
        <f>'ردیف اختصاصی'!G231</f>
        <v>0</v>
      </c>
      <c r="H41" s="148">
        <f>SUM(D41:G41)</f>
        <v>0</v>
      </c>
      <c r="I41" s="148">
        <f>'ردیف اختصاصی'!I231</f>
        <v>0</v>
      </c>
      <c r="J41" s="148">
        <f>'ردیف اختصاصی'!J231</f>
        <v>0</v>
      </c>
      <c r="K41" s="148">
        <f>'ردیف اختصاصی'!K231</f>
        <v>0</v>
      </c>
      <c r="L41" s="148">
        <f>'ردیف اختصاصی'!L231</f>
        <v>0</v>
      </c>
      <c r="M41" s="148">
        <f>'ردیف اختصاصی'!M231</f>
        <v>0</v>
      </c>
      <c r="N41" s="148">
        <f>SUM(J41:M41)</f>
        <v>0</v>
      </c>
      <c r="O41" s="148">
        <f>'ردیف اختصاصی'!O231</f>
        <v>0</v>
      </c>
      <c r="P41" s="148">
        <f>'ردیف اختصاصی'!P231</f>
        <v>0</v>
      </c>
      <c r="Q41" s="148">
        <f>'ردیف اختصاصی'!Q231</f>
        <v>0</v>
      </c>
      <c r="R41" s="148">
        <f>'ردیف اختصاصی'!R231</f>
        <v>0</v>
      </c>
      <c r="S41" s="148">
        <f>'ردیف اختصاصی'!S231</f>
        <v>0</v>
      </c>
      <c r="T41" s="148">
        <f>SUM(P41:S41)</f>
        <v>0</v>
      </c>
    </row>
    <row r="42" spans="1:20" ht="20.25" customHeight="1" x14ac:dyDescent="0.25">
      <c r="A42" s="627"/>
      <c r="B42" s="147" t="s">
        <v>188</v>
      </c>
      <c r="C42" s="148">
        <f>'ردیف اختصاصی'!C242</f>
        <v>0</v>
      </c>
      <c r="D42" s="148">
        <f>'ردیف اختصاصی'!D242</f>
        <v>0</v>
      </c>
      <c r="E42" s="148">
        <f>'ردیف اختصاصی'!E242</f>
        <v>0</v>
      </c>
      <c r="F42" s="148">
        <f>'ردیف اختصاصی'!F242</f>
        <v>0</v>
      </c>
      <c r="G42" s="148">
        <f>'ردیف اختصاصی'!G242</f>
        <v>0</v>
      </c>
      <c r="H42" s="148">
        <f>SUM(D42:G42)</f>
        <v>0</v>
      </c>
      <c r="I42" s="148">
        <f>'ردیف اختصاصی'!I242</f>
        <v>0</v>
      </c>
      <c r="J42" s="148">
        <f>'ردیف اختصاصی'!J242</f>
        <v>0</v>
      </c>
      <c r="K42" s="148">
        <f>'ردیف اختصاصی'!K242</f>
        <v>0</v>
      </c>
      <c r="L42" s="148">
        <f>'ردیف اختصاصی'!L242</f>
        <v>0</v>
      </c>
      <c r="M42" s="148">
        <f>'ردیف اختصاصی'!M242</f>
        <v>0</v>
      </c>
      <c r="N42" s="148">
        <f>SUM(J42:M42)</f>
        <v>0</v>
      </c>
      <c r="O42" s="148">
        <f>'ردیف اختصاصی'!O242</f>
        <v>0</v>
      </c>
      <c r="P42" s="148">
        <f>'ردیف اختصاصی'!P242</f>
        <v>0</v>
      </c>
      <c r="Q42" s="148">
        <f>'ردیف اختصاصی'!Q242</f>
        <v>0</v>
      </c>
      <c r="R42" s="148">
        <f>'ردیف اختصاصی'!R242</f>
        <v>0</v>
      </c>
      <c r="S42" s="148">
        <f>'ردیف اختصاصی'!S242</f>
        <v>0</v>
      </c>
      <c r="T42" s="148">
        <f>SUM(P42:S42)</f>
        <v>0</v>
      </c>
    </row>
    <row r="43" spans="1:20" ht="20.25" customHeight="1" x14ac:dyDescent="0.25">
      <c r="A43" s="627"/>
      <c r="B43" s="147" t="s">
        <v>189</v>
      </c>
      <c r="C43" s="148">
        <f>'ردیف اختصاصی'!C253</f>
        <v>0</v>
      </c>
      <c r="D43" s="148">
        <f>'ردیف اختصاصی'!D253</f>
        <v>0</v>
      </c>
      <c r="E43" s="148">
        <f>'ردیف اختصاصی'!E253</f>
        <v>0</v>
      </c>
      <c r="F43" s="148">
        <f>'ردیف اختصاصی'!F253</f>
        <v>0</v>
      </c>
      <c r="G43" s="148">
        <f>'ردیف اختصاصی'!G253</f>
        <v>0</v>
      </c>
      <c r="H43" s="148">
        <f>SUM(D43:G43)</f>
        <v>0</v>
      </c>
      <c r="I43" s="148">
        <f>'ردیف اختصاصی'!I253</f>
        <v>0</v>
      </c>
      <c r="J43" s="148">
        <f>'ردیف اختصاصی'!J253</f>
        <v>0</v>
      </c>
      <c r="K43" s="148">
        <f>'ردیف اختصاصی'!K253</f>
        <v>0</v>
      </c>
      <c r="L43" s="148">
        <f>'ردیف اختصاصی'!L253</f>
        <v>0</v>
      </c>
      <c r="M43" s="148">
        <f>'ردیف اختصاصی'!M253</f>
        <v>0</v>
      </c>
      <c r="N43" s="148">
        <f>SUM(J43:M43)</f>
        <v>0</v>
      </c>
      <c r="O43" s="148">
        <f>'ردیف اختصاصی'!O253</f>
        <v>0</v>
      </c>
      <c r="P43" s="148">
        <f>'ردیف اختصاصی'!P253</f>
        <v>0</v>
      </c>
      <c r="Q43" s="148">
        <f>'ردیف اختصاصی'!Q253</f>
        <v>0</v>
      </c>
      <c r="R43" s="148">
        <f>'ردیف اختصاصی'!R253</f>
        <v>0</v>
      </c>
      <c r="S43" s="148">
        <f>'ردیف اختصاصی'!S253</f>
        <v>0</v>
      </c>
      <c r="T43" s="148">
        <f>SUM(P43:S43)</f>
        <v>0</v>
      </c>
    </row>
    <row r="44" spans="1:20" x14ac:dyDescent="0.25">
      <c r="A44" s="627"/>
      <c r="B44" s="149" t="s">
        <v>190</v>
      </c>
      <c r="C44" s="150">
        <f t="shared" ref="C44:T44" si="10">SUM(C41:C43)</f>
        <v>0</v>
      </c>
      <c r="D44" s="150">
        <f t="shared" si="10"/>
        <v>0</v>
      </c>
      <c r="E44" s="150">
        <f t="shared" si="10"/>
        <v>0</v>
      </c>
      <c r="F44" s="150">
        <f t="shared" si="10"/>
        <v>0</v>
      </c>
      <c r="G44" s="150">
        <f t="shared" si="10"/>
        <v>0</v>
      </c>
      <c r="H44" s="150">
        <f t="shared" si="10"/>
        <v>0</v>
      </c>
      <c r="I44" s="150">
        <f t="shared" si="10"/>
        <v>0</v>
      </c>
      <c r="J44" s="150">
        <f t="shared" si="10"/>
        <v>0</v>
      </c>
      <c r="K44" s="150">
        <f t="shared" si="10"/>
        <v>0</v>
      </c>
      <c r="L44" s="150">
        <f t="shared" si="10"/>
        <v>0</v>
      </c>
      <c r="M44" s="150">
        <f t="shared" si="10"/>
        <v>0</v>
      </c>
      <c r="N44" s="150">
        <f t="shared" si="10"/>
        <v>0</v>
      </c>
      <c r="O44" s="150">
        <f t="shared" si="10"/>
        <v>0</v>
      </c>
      <c r="P44" s="150">
        <f t="shared" si="10"/>
        <v>0</v>
      </c>
      <c r="Q44" s="150">
        <f t="shared" si="10"/>
        <v>0</v>
      </c>
      <c r="R44" s="150">
        <f t="shared" si="10"/>
        <v>0</v>
      </c>
      <c r="S44" s="150">
        <f t="shared" si="10"/>
        <v>0</v>
      </c>
      <c r="T44" s="150">
        <f t="shared" si="10"/>
        <v>0</v>
      </c>
    </row>
    <row r="45" spans="1:20" x14ac:dyDescent="0.25">
      <c r="A45" s="627"/>
      <c r="B45" s="151" t="s">
        <v>184</v>
      </c>
      <c r="C45" s="148">
        <f>'ردیف اختصاصی'!C265</f>
        <v>0</v>
      </c>
      <c r="D45" s="148">
        <f>'ردیف اختصاصی'!D265</f>
        <v>0</v>
      </c>
      <c r="E45" s="148">
        <f>'ردیف اختصاصی'!E265</f>
        <v>0</v>
      </c>
      <c r="F45" s="148">
        <f>'ردیف اختصاصی'!F265</f>
        <v>0</v>
      </c>
      <c r="G45" s="148">
        <f>'ردیف اختصاصی'!G265</f>
        <v>0</v>
      </c>
      <c r="H45" s="148">
        <f>SUM(D45:G45)</f>
        <v>0</v>
      </c>
      <c r="I45" s="148">
        <f>'ردیف اختصاصی'!I265</f>
        <v>0</v>
      </c>
      <c r="J45" s="148">
        <f>'ردیف اختصاصی'!J265</f>
        <v>0</v>
      </c>
      <c r="K45" s="148">
        <f>'ردیف اختصاصی'!K265</f>
        <v>0</v>
      </c>
      <c r="L45" s="148">
        <f>'ردیف اختصاصی'!L265</f>
        <v>0</v>
      </c>
      <c r="M45" s="148">
        <f>'ردیف اختصاصی'!M265</f>
        <v>0</v>
      </c>
      <c r="N45" s="148">
        <f>SUM(J45:M45)</f>
        <v>0</v>
      </c>
      <c r="O45" s="148">
        <f>'ردیف اختصاصی'!O265</f>
        <v>0</v>
      </c>
      <c r="P45" s="148">
        <f>'ردیف اختصاصی'!P265</f>
        <v>0</v>
      </c>
      <c r="Q45" s="148">
        <f>'ردیف اختصاصی'!Q265</f>
        <v>0</v>
      </c>
      <c r="R45" s="148">
        <f>'ردیف اختصاصی'!R265</f>
        <v>0</v>
      </c>
      <c r="S45" s="148">
        <f>'ردیف اختصاصی'!S265</f>
        <v>0</v>
      </c>
      <c r="T45" s="148">
        <f>SUM(P45:S45)</f>
        <v>0</v>
      </c>
    </row>
    <row r="46" spans="1:20" ht="20.25" customHeight="1" x14ac:dyDescent="0.25">
      <c r="A46" s="627"/>
      <c r="B46" s="152" t="s">
        <v>185</v>
      </c>
      <c r="C46" s="148">
        <f>'ردیف اختصاصی'!C276</f>
        <v>0</v>
      </c>
      <c r="D46" s="148">
        <f>'ردیف اختصاصی'!D276</f>
        <v>0</v>
      </c>
      <c r="E46" s="148">
        <f>'ردیف اختصاصی'!E276</f>
        <v>0</v>
      </c>
      <c r="F46" s="148">
        <f>'ردیف اختصاصی'!F276</f>
        <v>0</v>
      </c>
      <c r="G46" s="148">
        <f>'ردیف اختصاصی'!G276</f>
        <v>0</v>
      </c>
      <c r="H46" s="148">
        <f>SUM(D46:G46)</f>
        <v>0</v>
      </c>
      <c r="I46" s="148">
        <f>'ردیف اختصاصی'!I276</f>
        <v>0</v>
      </c>
      <c r="J46" s="148">
        <f>'ردیف اختصاصی'!J276</f>
        <v>0</v>
      </c>
      <c r="K46" s="148">
        <f>'ردیف اختصاصی'!K276</f>
        <v>0</v>
      </c>
      <c r="L46" s="148">
        <f>'ردیف اختصاصی'!L276</f>
        <v>0</v>
      </c>
      <c r="M46" s="148">
        <f>'ردیف اختصاصی'!M276</f>
        <v>0</v>
      </c>
      <c r="N46" s="148">
        <f>SUM(J46:M46)</f>
        <v>0</v>
      </c>
      <c r="O46" s="148">
        <f>'ردیف اختصاصی'!O276</f>
        <v>0</v>
      </c>
      <c r="P46" s="148">
        <f>'ردیف اختصاصی'!P276</f>
        <v>0</v>
      </c>
      <c r="Q46" s="148">
        <f>'ردیف اختصاصی'!Q276</f>
        <v>0</v>
      </c>
      <c r="R46" s="148">
        <f>'ردیف اختصاصی'!R276</f>
        <v>0</v>
      </c>
      <c r="S46" s="148">
        <f>'ردیف اختصاصی'!S276</f>
        <v>0</v>
      </c>
      <c r="T46" s="148">
        <f>SUM(P46:S46)</f>
        <v>0</v>
      </c>
    </row>
    <row r="47" spans="1:20" x14ac:dyDescent="0.25">
      <c r="A47" s="627"/>
      <c r="B47" s="149" t="s">
        <v>191</v>
      </c>
      <c r="C47" s="150">
        <f t="shared" ref="C47:T47" si="11">SUM(C45:C46)</f>
        <v>0</v>
      </c>
      <c r="D47" s="150">
        <f t="shared" si="11"/>
        <v>0</v>
      </c>
      <c r="E47" s="150">
        <f t="shared" si="11"/>
        <v>0</v>
      </c>
      <c r="F47" s="150">
        <f t="shared" si="11"/>
        <v>0</v>
      </c>
      <c r="G47" s="150">
        <f t="shared" si="11"/>
        <v>0</v>
      </c>
      <c r="H47" s="150">
        <f t="shared" si="11"/>
        <v>0</v>
      </c>
      <c r="I47" s="150">
        <f t="shared" si="11"/>
        <v>0</v>
      </c>
      <c r="J47" s="150">
        <f t="shared" si="11"/>
        <v>0</v>
      </c>
      <c r="K47" s="150">
        <f t="shared" si="11"/>
        <v>0</v>
      </c>
      <c r="L47" s="150">
        <f t="shared" si="11"/>
        <v>0</v>
      </c>
      <c r="M47" s="150">
        <f t="shared" si="11"/>
        <v>0</v>
      </c>
      <c r="N47" s="150">
        <f t="shared" si="11"/>
        <v>0</v>
      </c>
      <c r="O47" s="150">
        <f t="shared" si="11"/>
        <v>0</v>
      </c>
      <c r="P47" s="150">
        <f t="shared" si="11"/>
        <v>0</v>
      </c>
      <c r="Q47" s="150">
        <f t="shared" si="11"/>
        <v>0</v>
      </c>
      <c r="R47" s="150">
        <f t="shared" si="11"/>
        <v>0</v>
      </c>
      <c r="S47" s="150">
        <f t="shared" si="11"/>
        <v>0</v>
      </c>
      <c r="T47" s="150">
        <f t="shared" si="11"/>
        <v>0</v>
      </c>
    </row>
    <row r="48" spans="1:20" x14ac:dyDescent="0.25">
      <c r="A48" s="627"/>
      <c r="B48" s="152" t="s">
        <v>186</v>
      </c>
      <c r="C48" s="148">
        <f>'ردیف اختصاصی'!C288</f>
        <v>0</v>
      </c>
      <c r="D48" s="148">
        <f>'ردیف اختصاصی'!D288</f>
        <v>0</v>
      </c>
      <c r="E48" s="148">
        <f>'ردیف اختصاصی'!E288</f>
        <v>0</v>
      </c>
      <c r="F48" s="148">
        <f>'ردیف اختصاصی'!F288</f>
        <v>0</v>
      </c>
      <c r="G48" s="148">
        <f>'ردیف اختصاصی'!G288</f>
        <v>0</v>
      </c>
      <c r="H48" s="148">
        <f>SUM(D48:G48)</f>
        <v>0</v>
      </c>
      <c r="I48" s="148">
        <f>'ردیف اختصاصی'!I288</f>
        <v>0</v>
      </c>
      <c r="J48" s="148">
        <f>'ردیف اختصاصی'!J288</f>
        <v>0</v>
      </c>
      <c r="K48" s="148">
        <f>'ردیف اختصاصی'!K288</f>
        <v>0</v>
      </c>
      <c r="L48" s="148">
        <f>'ردیف اختصاصی'!L288</f>
        <v>0</v>
      </c>
      <c r="M48" s="148">
        <f>'ردیف اختصاصی'!M288</f>
        <v>0</v>
      </c>
      <c r="N48" s="148">
        <f>SUM(J48:M48)</f>
        <v>0</v>
      </c>
      <c r="O48" s="148">
        <f>'ردیف اختصاصی'!O288</f>
        <v>0</v>
      </c>
      <c r="P48" s="148">
        <f>'ردیف اختصاصی'!P288</f>
        <v>0</v>
      </c>
      <c r="Q48" s="148">
        <f>'ردیف اختصاصی'!Q288</f>
        <v>0</v>
      </c>
      <c r="R48" s="148">
        <f>'ردیف اختصاصی'!R288</f>
        <v>0</v>
      </c>
      <c r="S48" s="148">
        <f>'ردیف اختصاصی'!S288</f>
        <v>0</v>
      </c>
      <c r="T48" s="148">
        <f>SUM(P48:S48)</f>
        <v>0</v>
      </c>
    </row>
    <row r="49" spans="1:20" x14ac:dyDescent="0.25">
      <c r="A49" s="628" t="s">
        <v>195</v>
      </c>
      <c r="B49" s="628"/>
      <c r="C49" s="153">
        <f t="shared" ref="C49:T49" si="12">SUM(C44,C47,C48)</f>
        <v>0</v>
      </c>
      <c r="D49" s="153">
        <f t="shared" si="12"/>
        <v>0</v>
      </c>
      <c r="E49" s="153">
        <f t="shared" si="12"/>
        <v>0</v>
      </c>
      <c r="F49" s="153">
        <f t="shared" si="12"/>
        <v>0</v>
      </c>
      <c r="G49" s="153">
        <f t="shared" si="12"/>
        <v>0</v>
      </c>
      <c r="H49" s="153">
        <f t="shared" si="12"/>
        <v>0</v>
      </c>
      <c r="I49" s="153">
        <f t="shared" si="12"/>
        <v>0</v>
      </c>
      <c r="J49" s="153">
        <f t="shared" si="12"/>
        <v>0</v>
      </c>
      <c r="K49" s="153">
        <f t="shared" si="12"/>
        <v>0</v>
      </c>
      <c r="L49" s="153">
        <f t="shared" si="12"/>
        <v>0</v>
      </c>
      <c r="M49" s="153">
        <f t="shared" si="12"/>
        <v>0</v>
      </c>
      <c r="N49" s="153">
        <f t="shared" si="12"/>
        <v>0</v>
      </c>
      <c r="O49" s="153">
        <f t="shared" si="12"/>
        <v>0</v>
      </c>
      <c r="P49" s="153">
        <f t="shared" si="12"/>
        <v>0</v>
      </c>
      <c r="Q49" s="153">
        <f t="shared" si="12"/>
        <v>0</v>
      </c>
      <c r="R49" s="153">
        <f t="shared" si="12"/>
        <v>0</v>
      </c>
      <c r="S49" s="153">
        <f t="shared" si="12"/>
        <v>0</v>
      </c>
      <c r="T49" s="153">
        <f t="shared" si="12"/>
        <v>0</v>
      </c>
    </row>
    <row r="50" spans="1:20" s="159" customFormat="1" x14ac:dyDescent="0.25">
      <c r="A50" s="157"/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</row>
    <row r="51" spans="1:20" ht="22.5" customHeight="1" x14ac:dyDescent="0.25">
      <c r="A51" s="625" t="s">
        <v>201</v>
      </c>
      <c r="B51" s="625"/>
      <c r="C51" s="156">
        <f>SUM(C49,C36,C23)</f>
        <v>0</v>
      </c>
      <c r="D51" s="156">
        <f t="shared" ref="D51:T51" si="13">SUM(D49,D36,D23)</f>
        <v>2910000000</v>
      </c>
      <c r="E51" s="156">
        <f t="shared" si="13"/>
        <v>0</v>
      </c>
      <c r="F51" s="156">
        <f t="shared" si="13"/>
        <v>0</v>
      </c>
      <c r="G51" s="156">
        <f t="shared" si="13"/>
        <v>0</v>
      </c>
      <c r="H51" s="156">
        <f t="shared" si="13"/>
        <v>2910000000</v>
      </c>
      <c r="I51" s="156">
        <f t="shared" si="13"/>
        <v>0</v>
      </c>
      <c r="J51" s="156">
        <f t="shared" si="13"/>
        <v>12824200000</v>
      </c>
      <c r="K51" s="156">
        <f t="shared" si="13"/>
        <v>0</v>
      </c>
      <c r="L51" s="156">
        <f t="shared" si="13"/>
        <v>0</v>
      </c>
      <c r="M51" s="156">
        <f t="shared" si="13"/>
        <v>0</v>
      </c>
      <c r="N51" s="156">
        <f t="shared" si="13"/>
        <v>12824200000</v>
      </c>
      <c r="O51" s="156">
        <f t="shared" si="13"/>
        <v>0</v>
      </c>
      <c r="P51" s="156">
        <f t="shared" si="13"/>
        <v>0</v>
      </c>
      <c r="Q51" s="156">
        <f t="shared" si="13"/>
        <v>0</v>
      </c>
      <c r="R51" s="156">
        <f t="shared" si="13"/>
        <v>0</v>
      </c>
      <c r="S51" s="156">
        <f t="shared" si="13"/>
        <v>0</v>
      </c>
      <c r="T51" s="156">
        <f t="shared" si="13"/>
        <v>0</v>
      </c>
    </row>
    <row r="52" spans="1:20" s="159" customFormat="1" x14ac:dyDescent="0.25">
      <c r="A52" s="157"/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</row>
  </sheetData>
  <mergeCells count="26">
    <mergeCell ref="A1:T1"/>
    <mergeCell ref="A2:T2"/>
    <mergeCell ref="A28:A35"/>
    <mergeCell ref="A36:B36"/>
    <mergeCell ref="A38:T38"/>
    <mergeCell ref="A3:B4"/>
    <mergeCell ref="C3:H3"/>
    <mergeCell ref="I3:N3"/>
    <mergeCell ref="O3:T3"/>
    <mergeCell ref="A5:A12"/>
    <mergeCell ref="A41:A48"/>
    <mergeCell ref="A49:B49"/>
    <mergeCell ref="A51:B51"/>
    <mergeCell ref="A13:B13"/>
    <mergeCell ref="A14:A21"/>
    <mergeCell ref="A23:B23"/>
    <mergeCell ref="A25:T25"/>
    <mergeCell ref="A26:B27"/>
    <mergeCell ref="C26:H26"/>
    <mergeCell ref="I26:N26"/>
    <mergeCell ref="O26:T26"/>
    <mergeCell ref="A22:B22"/>
    <mergeCell ref="A39:B40"/>
    <mergeCell ref="C39:H39"/>
    <mergeCell ref="I39:N39"/>
    <mergeCell ref="O39:T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B2C8-4C37-4D7A-AEF7-EBB04F578F0F}">
  <dimension ref="A1:V58"/>
  <sheetViews>
    <sheetView rightToLeft="1" topLeftCell="A32" zoomScale="95" zoomScaleNormal="95" workbookViewId="0">
      <selection activeCell="A29" sqref="A29:A36"/>
    </sheetView>
  </sheetViews>
  <sheetFormatPr defaultColWidth="10.7109375" defaultRowHeight="25.5" customHeight="1" x14ac:dyDescent="0.25"/>
  <cols>
    <col min="1" max="1" width="17.28515625" style="154" customWidth="1"/>
    <col min="2" max="2" width="13.42578125" style="154" customWidth="1"/>
    <col min="3" max="3" width="14.85546875" style="154" hidden="1" customWidth="1"/>
    <col min="4" max="4" width="13.28515625" style="177" hidden="1" customWidth="1"/>
    <col min="5" max="5" width="10.42578125" style="154" hidden="1" customWidth="1"/>
    <col min="6" max="6" width="14" style="154" hidden="1" customWidth="1"/>
    <col min="7" max="7" width="12.28515625" style="154" hidden="1" customWidth="1"/>
    <col min="8" max="8" width="14.5703125" style="154" hidden="1" customWidth="1"/>
    <col min="9" max="9" width="14.28515625" style="154" hidden="1" customWidth="1"/>
    <col min="10" max="10" width="14.140625" style="177" hidden="1" customWidth="1"/>
    <col min="11" max="11" width="10.28515625" style="154" hidden="1" customWidth="1"/>
    <col min="12" max="12" width="14.28515625" style="154" hidden="1" customWidth="1"/>
    <col min="13" max="13" width="12.85546875" style="154" hidden="1" customWidth="1"/>
    <col min="14" max="14" width="14.28515625" style="154" hidden="1" customWidth="1"/>
    <col min="15" max="15" width="15" style="154" bestFit="1" customWidth="1"/>
    <col min="16" max="16" width="14.28515625" style="154" bestFit="1" customWidth="1"/>
    <col min="17" max="17" width="9" style="154" bestFit="1" customWidth="1"/>
    <col min="18" max="18" width="14.5703125" style="154" bestFit="1" customWidth="1"/>
    <col min="19" max="19" width="13.85546875" style="154" bestFit="1" customWidth="1"/>
    <col min="20" max="20" width="14.28515625" style="154" bestFit="1" customWidth="1"/>
    <col min="21" max="21" width="14.28515625" style="154" customWidth="1"/>
    <col min="22" max="22" width="19.85546875" style="154" bestFit="1" customWidth="1"/>
    <col min="23" max="16384" width="10.7109375" style="154"/>
  </cols>
  <sheetData>
    <row r="1" spans="1:22" ht="25.5" customHeight="1" x14ac:dyDescent="0.25">
      <c r="A1" s="663" t="s">
        <v>194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  <c r="S1" s="664"/>
      <c r="T1" s="664"/>
    </row>
    <row r="2" spans="1:22" ht="25.5" customHeight="1" x14ac:dyDescent="0.25">
      <c r="A2" s="662" t="s">
        <v>140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2"/>
    </row>
    <row r="3" spans="1:22" ht="25.5" customHeight="1" x14ac:dyDescent="0.25">
      <c r="A3" s="630" t="s">
        <v>5</v>
      </c>
      <c r="B3" s="631"/>
      <c r="C3" s="662" t="s">
        <v>200</v>
      </c>
      <c r="D3" s="662"/>
      <c r="E3" s="662"/>
      <c r="F3" s="662"/>
      <c r="G3" s="662"/>
      <c r="H3" s="662"/>
      <c r="I3" s="662" t="s">
        <v>199</v>
      </c>
      <c r="J3" s="662"/>
      <c r="K3" s="662"/>
      <c r="L3" s="662"/>
      <c r="M3" s="662"/>
      <c r="N3" s="662"/>
      <c r="O3" s="662" t="s">
        <v>178</v>
      </c>
      <c r="P3" s="662"/>
      <c r="Q3" s="662"/>
      <c r="R3" s="662"/>
      <c r="S3" s="662"/>
      <c r="T3" s="662"/>
    </row>
    <row r="4" spans="1:22" ht="25.5" customHeight="1" x14ac:dyDescent="0.25">
      <c r="A4" s="632"/>
      <c r="B4" s="633"/>
      <c r="C4" s="152" t="s">
        <v>9</v>
      </c>
      <c r="D4" s="175" t="s">
        <v>10</v>
      </c>
      <c r="E4" s="152" t="s">
        <v>11</v>
      </c>
      <c r="F4" s="152" t="s">
        <v>12</v>
      </c>
      <c r="G4" s="152" t="s">
        <v>180</v>
      </c>
      <c r="H4" s="152" t="s">
        <v>0</v>
      </c>
      <c r="I4" s="152" t="s">
        <v>9</v>
      </c>
      <c r="J4" s="175" t="s">
        <v>10</v>
      </c>
      <c r="K4" s="152" t="s">
        <v>11</v>
      </c>
      <c r="L4" s="152" t="s">
        <v>12</v>
      </c>
      <c r="M4" s="152" t="s">
        <v>180</v>
      </c>
      <c r="N4" s="152" t="s">
        <v>0</v>
      </c>
      <c r="O4" s="152" t="s">
        <v>9</v>
      </c>
      <c r="P4" s="175" t="s">
        <v>10</v>
      </c>
      <c r="Q4" s="152" t="s">
        <v>11</v>
      </c>
      <c r="R4" s="152" t="s">
        <v>12</v>
      </c>
      <c r="S4" s="152" t="s">
        <v>180</v>
      </c>
      <c r="T4" s="152" t="s">
        <v>0</v>
      </c>
    </row>
    <row r="5" spans="1:22" ht="25.5" customHeight="1" x14ac:dyDescent="0.25">
      <c r="A5" s="626" t="s">
        <v>181</v>
      </c>
      <c r="B5" s="161" t="s">
        <v>187</v>
      </c>
      <c r="C5" s="175">
        <f>'خلاصه  هزینه ای'!C5+'خلاصه اختصاصی'!C5</f>
        <v>0</v>
      </c>
      <c r="D5" s="175">
        <f>'خلاصه  هزینه ای'!D5+'خلاصه اختصاصی'!D5</f>
        <v>0</v>
      </c>
      <c r="E5" s="175">
        <f>'خلاصه  هزینه ای'!E5+'خلاصه اختصاصی'!E5</f>
        <v>0</v>
      </c>
      <c r="F5" s="175">
        <f>'خلاصه  هزینه ای'!F5+'خلاصه اختصاصی'!F5</f>
        <v>0</v>
      </c>
      <c r="G5" s="175">
        <f>'خلاصه  هزینه ای'!G5+'خلاصه اختصاصی'!G5</f>
        <v>0</v>
      </c>
      <c r="H5" s="175">
        <f>SUM(C5:G5)</f>
        <v>0</v>
      </c>
      <c r="I5" s="175">
        <f>'خلاصه  هزینه ای'!I5+'خلاصه اختصاصی'!I5</f>
        <v>-6199000000</v>
      </c>
      <c r="J5" s="175">
        <f>'خلاصه  هزینه ای'!J5+'خلاصه اختصاصی'!J5</f>
        <v>0</v>
      </c>
      <c r="K5" s="175">
        <f>'خلاصه  هزینه ای'!K5+'خلاصه اختصاصی'!K5</f>
        <v>0</v>
      </c>
      <c r="L5" s="175">
        <f>'خلاصه  هزینه ای'!L5+'خلاصه اختصاصی'!L5</f>
        <v>0</v>
      </c>
      <c r="M5" s="175">
        <f>'خلاصه  هزینه ای'!M5+'خلاصه اختصاصی'!M5</f>
        <v>0</v>
      </c>
      <c r="N5" s="175">
        <f>SUM(I5:M5)</f>
        <v>-6199000000</v>
      </c>
      <c r="O5" s="175">
        <f>'خلاصه  هزینه ای'!O5+'خلاصه اختصاصی'!O5</f>
        <v>0</v>
      </c>
      <c r="P5" s="175">
        <f>'خلاصه  هزینه ای'!P5+'خلاصه اختصاصی'!P5</f>
        <v>0</v>
      </c>
      <c r="Q5" s="175">
        <f>'خلاصه  هزینه ای'!Q5+'خلاصه اختصاصی'!Q5</f>
        <v>0</v>
      </c>
      <c r="R5" s="175">
        <f>'خلاصه  هزینه ای'!R5+'خلاصه اختصاصی'!R5</f>
        <v>0</v>
      </c>
      <c r="S5" s="175">
        <f>'خلاصه  هزینه ای'!S5+'خلاصه اختصاصی'!S5</f>
        <v>0</v>
      </c>
      <c r="T5" s="175">
        <f>SUM(O5:S5)</f>
        <v>0</v>
      </c>
    </row>
    <row r="6" spans="1:22" ht="25.5" customHeight="1" x14ac:dyDescent="0.25">
      <c r="A6" s="627"/>
      <c r="B6" s="161" t="s">
        <v>188</v>
      </c>
      <c r="C6" s="175">
        <f>'خلاصه  هزینه ای'!C6+'خلاصه اختصاصی'!C6</f>
        <v>0</v>
      </c>
      <c r="D6" s="175">
        <f>'خلاصه  هزینه ای'!D6+'خلاصه اختصاصی'!D6</f>
        <v>0</v>
      </c>
      <c r="E6" s="175">
        <f>'خلاصه  هزینه ای'!E6+'خلاصه اختصاصی'!E6</f>
        <v>0</v>
      </c>
      <c r="F6" s="175">
        <f>'خلاصه  هزینه ای'!F6+'خلاصه اختصاصی'!F6</f>
        <v>0</v>
      </c>
      <c r="G6" s="175">
        <f>'خلاصه  هزینه ای'!G6+'خلاصه اختصاصی'!G6</f>
        <v>0</v>
      </c>
      <c r="H6" s="175">
        <f t="shared" ref="H6:H21" si="0">SUM(C6:G6)</f>
        <v>0</v>
      </c>
      <c r="I6" s="175">
        <f>'خلاصه  هزینه ای'!I6+'خلاصه اختصاصی'!I6</f>
        <v>0</v>
      </c>
      <c r="J6" s="175">
        <f>'خلاصه  هزینه ای'!J6+'خلاصه اختصاصی'!J6</f>
        <v>0</v>
      </c>
      <c r="K6" s="175">
        <f>'خلاصه  هزینه ای'!K6+'خلاصه اختصاصی'!K6</f>
        <v>0</v>
      </c>
      <c r="L6" s="175">
        <f>'خلاصه  هزینه ای'!L6+'خلاصه اختصاصی'!L6</f>
        <v>0</v>
      </c>
      <c r="M6" s="175">
        <f>'خلاصه  هزینه ای'!M6+'خلاصه اختصاصی'!M6</f>
        <v>0</v>
      </c>
      <c r="N6" s="175">
        <f t="shared" ref="N6:N21" si="1">SUM(I6:M6)</f>
        <v>0</v>
      </c>
      <c r="O6" s="175">
        <f>'خلاصه  هزینه ای'!O6+'خلاصه اختصاصی'!O6</f>
        <v>0</v>
      </c>
      <c r="P6" s="175">
        <f>'خلاصه  هزینه ای'!P6+'خلاصه اختصاصی'!P6</f>
        <v>0</v>
      </c>
      <c r="Q6" s="175">
        <f>'خلاصه  هزینه ای'!Q6+'خلاصه اختصاصی'!Q6</f>
        <v>0</v>
      </c>
      <c r="R6" s="175">
        <f>'خلاصه  هزینه ای'!R6+'خلاصه اختصاصی'!R6</f>
        <v>0</v>
      </c>
      <c r="S6" s="175">
        <f>'خلاصه  هزینه ای'!S6+'خلاصه اختصاصی'!S6</f>
        <v>0</v>
      </c>
      <c r="T6" s="175">
        <f>SUM(O6:S6)</f>
        <v>0</v>
      </c>
    </row>
    <row r="7" spans="1:22" ht="25.5" customHeight="1" x14ac:dyDescent="0.25">
      <c r="A7" s="627"/>
      <c r="B7" s="161" t="s">
        <v>189</v>
      </c>
      <c r="C7" s="175">
        <f>'خلاصه  هزینه ای'!C7+'خلاصه اختصاصی'!C7</f>
        <v>0</v>
      </c>
      <c r="D7" s="175">
        <f>'خلاصه  هزینه ای'!D7+'خلاصه اختصاصی'!D7</f>
        <v>0</v>
      </c>
      <c r="E7" s="175">
        <f>'خلاصه  هزینه ای'!E7+'خلاصه اختصاصی'!E7</f>
        <v>0</v>
      </c>
      <c r="F7" s="175">
        <f>'خلاصه  هزینه ای'!F7+'خلاصه اختصاصی'!F7</f>
        <v>0</v>
      </c>
      <c r="G7" s="175">
        <f>'خلاصه  هزینه ای'!G7+'خلاصه اختصاصی'!G7</f>
        <v>0</v>
      </c>
      <c r="H7" s="175">
        <f t="shared" si="0"/>
        <v>0</v>
      </c>
      <c r="I7" s="175">
        <f>'خلاصه  هزینه ای'!I7+'خلاصه اختصاصی'!I7</f>
        <v>0</v>
      </c>
      <c r="J7" s="175">
        <f>'خلاصه  هزینه ای'!J7+'خلاصه اختصاصی'!J7</f>
        <v>0</v>
      </c>
      <c r="K7" s="175">
        <f>'خلاصه  هزینه ای'!K7+'خلاصه اختصاصی'!K7</f>
        <v>0</v>
      </c>
      <c r="L7" s="175">
        <f>'خلاصه  هزینه ای'!L7+'خلاصه اختصاصی'!L7</f>
        <v>0</v>
      </c>
      <c r="M7" s="175">
        <f>'خلاصه  هزینه ای'!M7+'خلاصه اختصاصی'!M7</f>
        <v>0</v>
      </c>
      <c r="N7" s="175">
        <f t="shared" si="1"/>
        <v>0</v>
      </c>
      <c r="O7" s="175">
        <f>'خلاصه  هزینه ای'!O7+'خلاصه اختصاصی'!O7</f>
        <v>0</v>
      </c>
      <c r="P7" s="175">
        <f>'خلاصه  هزینه ای'!P7+'خلاصه اختصاصی'!P7</f>
        <v>0</v>
      </c>
      <c r="Q7" s="175">
        <f>'خلاصه  هزینه ای'!Q7+'خلاصه اختصاصی'!Q7</f>
        <v>0</v>
      </c>
      <c r="R7" s="175">
        <f>'خلاصه  هزینه ای'!R7+'خلاصه اختصاصی'!R7</f>
        <v>0</v>
      </c>
      <c r="S7" s="175">
        <f>'خلاصه  هزینه ای'!S7+'خلاصه اختصاصی'!S7</f>
        <v>0</v>
      </c>
      <c r="T7" s="175">
        <f>SUM(O7:S7)</f>
        <v>0</v>
      </c>
    </row>
    <row r="8" spans="1:22" ht="25.5" customHeight="1" x14ac:dyDescent="0.25">
      <c r="A8" s="627"/>
      <c r="B8" s="152" t="s">
        <v>190</v>
      </c>
      <c r="C8" s="175">
        <f>SUM(C5:C7)</f>
        <v>0</v>
      </c>
      <c r="D8" s="175">
        <f t="shared" ref="D8:N8" si="2">SUM(D5:D7)</f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-6199000000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  <c r="N8" s="175">
        <f t="shared" si="2"/>
        <v>-6199000000</v>
      </c>
      <c r="O8" s="175">
        <f t="shared" ref="O8:T8" si="3">SUM(O5:O7)</f>
        <v>0</v>
      </c>
      <c r="P8" s="175">
        <f t="shared" si="3"/>
        <v>0</v>
      </c>
      <c r="Q8" s="175">
        <f t="shared" si="3"/>
        <v>0</v>
      </c>
      <c r="R8" s="175">
        <f t="shared" si="3"/>
        <v>0</v>
      </c>
      <c r="S8" s="175">
        <f t="shared" si="3"/>
        <v>0</v>
      </c>
      <c r="T8" s="175">
        <f t="shared" si="3"/>
        <v>0</v>
      </c>
      <c r="U8" s="294">
        <f>SUM(T8,T17,T32)</f>
        <v>0</v>
      </c>
      <c r="V8" s="295" t="s">
        <v>190</v>
      </c>
    </row>
    <row r="9" spans="1:22" ht="25.5" customHeight="1" x14ac:dyDescent="0.25">
      <c r="A9" s="627"/>
      <c r="B9" s="151" t="s">
        <v>184</v>
      </c>
      <c r="C9" s="175">
        <f>'خلاصه  هزینه ای'!C9+'خلاصه اختصاصی'!C9</f>
        <v>0</v>
      </c>
      <c r="D9" s="175">
        <f>'خلاصه  هزینه ای'!D9+'خلاصه اختصاصی'!D9</f>
        <v>0</v>
      </c>
      <c r="E9" s="175">
        <f>'خلاصه  هزینه ای'!E9+'خلاصه اختصاصی'!E9</f>
        <v>0</v>
      </c>
      <c r="F9" s="175">
        <f>'خلاصه  هزینه ای'!F9+'خلاصه اختصاصی'!F9</f>
        <v>0</v>
      </c>
      <c r="G9" s="175">
        <f>'خلاصه  هزینه ای'!G9+'خلاصه اختصاصی'!G9</f>
        <v>0</v>
      </c>
      <c r="H9" s="175">
        <f t="shared" si="0"/>
        <v>0</v>
      </c>
      <c r="I9" s="175">
        <f>'خلاصه  هزینه ای'!I9+'خلاصه اختصاصی'!I9</f>
        <v>0</v>
      </c>
      <c r="J9" s="175">
        <f>'خلاصه  هزینه ای'!J9+'خلاصه اختصاصی'!J9</f>
        <v>0</v>
      </c>
      <c r="K9" s="175">
        <f>'خلاصه  هزینه ای'!K9+'خلاصه اختصاصی'!K9</f>
        <v>0</v>
      </c>
      <c r="L9" s="175">
        <f>'خلاصه  هزینه ای'!L9+'خلاصه اختصاصی'!L9</f>
        <v>0</v>
      </c>
      <c r="M9" s="175">
        <f>'خلاصه  هزینه ای'!M9+'خلاصه اختصاصی'!M9</f>
        <v>0</v>
      </c>
      <c r="N9" s="175">
        <f t="shared" si="1"/>
        <v>0</v>
      </c>
      <c r="O9" s="175">
        <f>'خلاصه  هزینه ای'!O9+'خلاصه اختصاصی'!O9</f>
        <v>0</v>
      </c>
      <c r="P9" s="175">
        <f>'خلاصه  هزینه ای'!P9+'خلاصه اختصاصی'!P9</f>
        <v>0</v>
      </c>
      <c r="Q9" s="175">
        <f>'خلاصه  هزینه ای'!Q9+'خلاصه اختصاصی'!Q9</f>
        <v>0</v>
      </c>
      <c r="R9" s="175">
        <f>'خلاصه  هزینه ای'!R9+'خلاصه اختصاصی'!R9</f>
        <v>0</v>
      </c>
      <c r="S9" s="175">
        <f>'خلاصه  هزینه ای'!S9+'خلاصه اختصاصی'!S9</f>
        <v>0</v>
      </c>
      <c r="T9" s="175">
        <f>SUM(O9:S9)</f>
        <v>0</v>
      </c>
      <c r="U9" s="144"/>
      <c r="V9" s="151" t="s">
        <v>184</v>
      </c>
    </row>
    <row r="10" spans="1:22" ht="25.5" customHeight="1" x14ac:dyDescent="0.25">
      <c r="A10" s="627"/>
      <c r="B10" s="152" t="s">
        <v>185</v>
      </c>
      <c r="C10" s="175">
        <f>'خلاصه  هزینه ای'!C10+'خلاصه اختصاصی'!C10</f>
        <v>0</v>
      </c>
      <c r="D10" s="175">
        <f>'خلاصه  هزینه ای'!D10+'خلاصه اختصاصی'!D10</f>
        <v>0</v>
      </c>
      <c r="E10" s="175">
        <f>'خلاصه  هزینه ای'!E10+'خلاصه اختصاصی'!E10</f>
        <v>0</v>
      </c>
      <c r="F10" s="175">
        <f>'خلاصه  هزینه ای'!F10+'خلاصه اختصاصی'!F10</f>
        <v>0</v>
      </c>
      <c r="G10" s="175">
        <f>'خلاصه  هزینه ای'!G10+'خلاصه اختصاصی'!G10</f>
        <v>0</v>
      </c>
      <c r="H10" s="175">
        <f t="shared" si="0"/>
        <v>0</v>
      </c>
      <c r="I10" s="175">
        <f>'خلاصه  هزینه ای'!I10+'خلاصه اختصاصی'!I10</f>
        <v>0</v>
      </c>
      <c r="J10" s="175">
        <f>'خلاصه  هزینه ای'!J10+'خلاصه اختصاصی'!J10</f>
        <v>0</v>
      </c>
      <c r="K10" s="175">
        <f>'خلاصه  هزینه ای'!K10+'خلاصه اختصاصی'!K10</f>
        <v>0</v>
      </c>
      <c r="L10" s="175">
        <f>'خلاصه  هزینه ای'!L10+'خلاصه اختصاصی'!L10</f>
        <v>0</v>
      </c>
      <c r="M10" s="175">
        <f>'خلاصه  هزینه ای'!M10+'خلاصه اختصاصی'!M10</f>
        <v>0</v>
      </c>
      <c r="N10" s="175">
        <f t="shared" si="1"/>
        <v>0</v>
      </c>
      <c r="O10" s="175">
        <f>'خلاصه  هزینه ای'!O10+'خلاصه اختصاصی'!O10</f>
        <v>0</v>
      </c>
      <c r="P10" s="175">
        <f>'خلاصه  هزینه ای'!P10+'خلاصه اختصاصی'!P10</f>
        <v>0</v>
      </c>
      <c r="Q10" s="175">
        <f>'خلاصه  هزینه ای'!Q10+'خلاصه اختصاصی'!Q10</f>
        <v>0</v>
      </c>
      <c r="R10" s="175">
        <f>'خلاصه  هزینه ای'!R10+'خلاصه اختصاصی'!R10</f>
        <v>0</v>
      </c>
      <c r="S10" s="175">
        <f>'خلاصه  هزینه ای'!S10+'خلاصه اختصاصی'!S10</f>
        <v>0</v>
      </c>
      <c r="T10" s="175">
        <f>SUM(O10:S10)</f>
        <v>0</v>
      </c>
      <c r="U10" s="144"/>
      <c r="V10" s="295" t="s">
        <v>185</v>
      </c>
    </row>
    <row r="11" spans="1:22" ht="25.5" customHeight="1" x14ac:dyDescent="0.25">
      <c r="A11" s="627"/>
      <c r="B11" s="152" t="s">
        <v>191</v>
      </c>
      <c r="C11" s="175">
        <f t="shared" ref="C11:T11" si="4">SUM(C9:C10)</f>
        <v>0</v>
      </c>
      <c r="D11" s="175">
        <f t="shared" si="4"/>
        <v>0</v>
      </c>
      <c r="E11" s="175">
        <f t="shared" si="4"/>
        <v>0</v>
      </c>
      <c r="F11" s="175">
        <f t="shared" si="4"/>
        <v>0</v>
      </c>
      <c r="G11" s="175">
        <f t="shared" si="4"/>
        <v>0</v>
      </c>
      <c r="H11" s="175">
        <f t="shared" si="4"/>
        <v>0</v>
      </c>
      <c r="I11" s="175">
        <f t="shared" si="4"/>
        <v>0</v>
      </c>
      <c r="J11" s="175">
        <f t="shared" si="4"/>
        <v>0</v>
      </c>
      <c r="K11" s="175">
        <f t="shared" si="4"/>
        <v>0</v>
      </c>
      <c r="L11" s="175">
        <f t="shared" si="4"/>
        <v>0</v>
      </c>
      <c r="M11" s="175">
        <f t="shared" si="4"/>
        <v>0</v>
      </c>
      <c r="N11" s="175">
        <f t="shared" si="4"/>
        <v>0</v>
      </c>
      <c r="O11" s="175">
        <f t="shared" si="4"/>
        <v>0</v>
      </c>
      <c r="P11" s="175">
        <f t="shared" si="4"/>
        <v>0</v>
      </c>
      <c r="Q11" s="175">
        <f t="shared" si="4"/>
        <v>0</v>
      </c>
      <c r="R11" s="175">
        <f t="shared" si="4"/>
        <v>0</v>
      </c>
      <c r="S11" s="175">
        <f t="shared" si="4"/>
        <v>0</v>
      </c>
      <c r="T11" s="175">
        <f t="shared" si="4"/>
        <v>0</v>
      </c>
      <c r="U11" s="294">
        <f>SUM(T11,T20,T35)</f>
        <v>0</v>
      </c>
      <c r="V11" s="295" t="s">
        <v>191</v>
      </c>
    </row>
    <row r="12" spans="1:22" ht="25.5" customHeight="1" x14ac:dyDescent="0.25">
      <c r="A12" s="627"/>
      <c r="B12" s="152" t="s">
        <v>186</v>
      </c>
      <c r="C12" s="175">
        <f>'خلاصه  هزینه ای'!C12+'خلاصه اختصاصی'!C12</f>
        <v>0</v>
      </c>
      <c r="D12" s="175">
        <f>'خلاصه  هزینه ای'!D12+'خلاصه اختصاصی'!D12</f>
        <v>0</v>
      </c>
      <c r="E12" s="175">
        <f>'خلاصه  هزینه ای'!E12+'خلاصه اختصاصی'!E12</f>
        <v>0</v>
      </c>
      <c r="F12" s="175">
        <f>'خلاصه  هزینه ای'!F12+'خلاصه اختصاصی'!F12</f>
        <v>0</v>
      </c>
      <c r="G12" s="175">
        <f>'خلاصه  هزینه ای'!G12+'خلاصه اختصاصی'!G12</f>
        <v>0</v>
      </c>
      <c r="H12" s="175">
        <f t="shared" si="0"/>
        <v>0</v>
      </c>
      <c r="I12" s="175">
        <f>'خلاصه  هزینه ای'!I12+'خلاصه اختصاصی'!I12</f>
        <v>0</v>
      </c>
      <c r="J12" s="175">
        <f>'خلاصه  هزینه ای'!J12+'خلاصه اختصاصی'!J12</f>
        <v>0</v>
      </c>
      <c r="K12" s="175">
        <f>'خلاصه  هزینه ای'!K12+'خلاصه اختصاصی'!K12</f>
        <v>0</v>
      </c>
      <c r="L12" s="175">
        <f>'خلاصه  هزینه ای'!L12+'خلاصه اختصاصی'!L12</f>
        <v>0</v>
      </c>
      <c r="M12" s="175">
        <f>'خلاصه  هزینه ای'!M12+'خلاصه اختصاصی'!M12</f>
        <v>0</v>
      </c>
      <c r="N12" s="175">
        <f t="shared" si="1"/>
        <v>0</v>
      </c>
      <c r="O12" s="175">
        <f>'خلاصه  هزینه ای'!O12+'خلاصه اختصاصی'!O12</f>
        <v>0</v>
      </c>
      <c r="P12" s="175">
        <f>'خلاصه  هزینه ای'!P12+'خلاصه اختصاصی'!P12</f>
        <v>0</v>
      </c>
      <c r="Q12" s="175">
        <f>'خلاصه  هزینه ای'!Q12+'خلاصه اختصاصی'!Q12</f>
        <v>0</v>
      </c>
      <c r="R12" s="175">
        <f>'خلاصه  هزینه ای'!R12+'خلاصه اختصاصی'!R12</f>
        <v>0</v>
      </c>
      <c r="S12" s="175">
        <f>'خلاصه  هزینه ای'!S12+'خلاصه اختصاصی'!S12</f>
        <v>0</v>
      </c>
      <c r="T12" s="175">
        <f>SUM(O12:S12)</f>
        <v>0</v>
      </c>
      <c r="U12" s="294">
        <f>SUM(T12,T21,T36,T49)</f>
        <v>0</v>
      </c>
      <c r="V12" s="295" t="s">
        <v>186</v>
      </c>
    </row>
    <row r="13" spans="1:22" ht="25.5" customHeight="1" x14ac:dyDescent="0.25">
      <c r="A13" s="659" t="s">
        <v>192</v>
      </c>
      <c r="B13" s="659"/>
      <c r="C13" s="178">
        <f t="shared" ref="C13:T13" si="5">SUM(C8,C11,C12)</f>
        <v>0</v>
      </c>
      <c r="D13" s="178">
        <f t="shared" si="5"/>
        <v>0</v>
      </c>
      <c r="E13" s="178">
        <f t="shared" si="5"/>
        <v>0</v>
      </c>
      <c r="F13" s="178">
        <f t="shared" si="5"/>
        <v>0</v>
      </c>
      <c r="G13" s="178">
        <f t="shared" si="5"/>
        <v>0</v>
      </c>
      <c r="H13" s="178">
        <f t="shared" si="5"/>
        <v>0</v>
      </c>
      <c r="I13" s="178">
        <f t="shared" si="5"/>
        <v>-6199000000</v>
      </c>
      <c r="J13" s="178">
        <f t="shared" si="5"/>
        <v>0</v>
      </c>
      <c r="K13" s="178">
        <f t="shared" si="5"/>
        <v>0</v>
      </c>
      <c r="L13" s="178">
        <f t="shared" si="5"/>
        <v>0</v>
      </c>
      <c r="M13" s="178">
        <f t="shared" si="5"/>
        <v>0</v>
      </c>
      <c r="N13" s="178">
        <f t="shared" si="5"/>
        <v>-6199000000</v>
      </c>
      <c r="O13" s="178">
        <f t="shared" si="5"/>
        <v>0</v>
      </c>
      <c r="P13" s="178">
        <f t="shared" si="5"/>
        <v>0</v>
      </c>
      <c r="Q13" s="178">
        <f t="shared" si="5"/>
        <v>0</v>
      </c>
      <c r="R13" s="178">
        <f t="shared" si="5"/>
        <v>0</v>
      </c>
      <c r="S13" s="178">
        <f t="shared" si="5"/>
        <v>0</v>
      </c>
      <c r="T13" s="178">
        <f t="shared" si="5"/>
        <v>0</v>
      </c>
      <c r="U13" s="294">
        <f>SUM(U8,U11,U12)</f>
        <v>0</v>
      </c>
      <c r="V13" s="154" t="s">
        <v>69</v>
      </c>
    </row>
    <row r="14" spans="1:22" ht="25.5" hidden="1" customHeight="1" x14ac:dyDescent="0.25">
      <c r="A14" s="626" t="s">
        <v>182</v>
      </c>
      <c r="B14" s="152" t="s">
        <v>187</v>
      </c>
      <c r="C14" s="175">
        <f>'خلاصه  هزینه ای'!C14+'خلاصه اختصاصی'!C14</f>
        <v>0</v>
      </c>
      <c r="D14" s="175">
        <f>'خلاصه  هزینه ای'!D14+'خلاصه اختصاصی'!D14</f>
        <v>0</v>
      </c>
      <c r="E14" s="175">
        <f>'خلاصه  هزینه ای'!E14+'خلاصه اختصاصی'!E14</f>
        <v>0</v>
      </c>
      <c r="F14" s="175">
        <f>'خلاصه  هزینه ای'!F14+'خلاصه اختصاصی'!F14</f>
        <v>0</v>
      </c>
      <c r="G14" s="175">
        <f>'خلاصه  هزینه ای'!G14+'خلاصه اختصاصی'!G14</f>
        <v>0</v>
      </c>
      <c r="H14" s="175">
        <f t="shared" si="0"/>
        <v>0</v>
      </c>
      <c r="I14" s="175">
        <f>'خلاصه  هزینه ای'!I14+'خلاصه اختصاصی'!I14</f>
        <v>0</v>
      </c>
      <c r="J14" s="175">
        <f>'خلاصه  هزینه ای'!J14+'خلاصه اختصاصی'!J14</f>
        <v>0</v>
      </c>
      <c r="K14" s="175">
        <f>'خلاصه  هزینه ای'!K14+'خلاصه اختصاصی'!K14</f>
        <v>0</v>
      </c>
      <c r="L14" s="175">
        <f>'خلاصه  هزینه ای'!L14+'خلاصه اختصاصی'!L14</f>
        <v>0</v>
      </c>
      <c r="M14" s="175">
        <f>'خلاصه  هزینه ای'!M14+'خلاصه اختصاصی'!M14</f>
        <v>0</v>
      </c>
      <c r="N14" s="175">
        <f t="shared" si="1"/>
        <v>0</v>
      </c>
      <c r="O14" s="175">
        <f>'خلاصه  هزینه ای'!O14+'خلاصه اختصاصی'!O14</f>
        <v>0</v>
      </c>
      <c r="P14" s="175">
        <f>'خلاصه  هزینه ای'!P14+'خلاصه اختصاصی'!P14</f>
        <v>0</v>
      </c>
      <c r="Q14" s="175">
        <f>'خلاصه  هزینه ای'!Q14+'خلاصه اختصاصی'!Q14</f>
        <v>0</v>
      </c>
      <c r="R14" s="175">
        <f>'خلاصه  هزینه ای'!R14+'خلاصه اختصاصی'!R14</f>
        <v>0</v>
      </c>
      <c r="S14" s="175">
        <f>'خلاصه  هزینه ای'!S14+'خلاصه اختصاصی'!S14</f>
        <v>0</v>
      </c>
      <c r="T14" s="175">
        <f>SUM(O14:S14)</f>
        <v>0</v>
      </c>
    </row>
    <row r="15" spans="1:22" ht="25.5" hidden="1" customHeight="1" x14ac:dyDescent="0.25">
      <c r="A15" s="627"/>
      <c r="B15" s="152" t="s">
        <v>188</v>
      </c>
      <c r="C15" s="175">
        <f>'خلاصه  هزینه ای'!C15+'خلاصه اختصاصی'!C15</f>
        <v>0</v>
      </c>
      <c r="D15" s="175">
        <f>'خلاصه  هزینه ای'!D15+'خلاصه اختصاصی'!D15</f>
        <v>0</v>
      </c>
      <c r="E15" s="175">
        <f>'خلاصه  هزینه ای'!E15+'خلاصه اختصاصی'!E15</f>
        <v>0</v>
      </c>
      <c r="F15" s="175">
        <f>'خلاصه  هزینه ای'!F15+'خلاصه اختصاصی'!F15</f>
        <v>0</v>
      </c>
      <c r="G15" s="175">
        <f>'خلاصه  هزینه ای'!G15+'خلاصه اختصاصی'!G15</f>
        <v>0</v>
      </c>
      <c r="H15" s="175">
        <f t="shared" si="0"/>
        <v>0</v>
      </c>
      <c r="I15" s="175">
        <f>'خلاصه  هزینه ای'!I15+'خلاصه اختصاصی'!I15</f>
        <v>0</v>
      </c>
      <c r="J15" s="175">
        <f>'خلاصه  هزینه ای'!J15+'خلاصه اختصاصی'!J15</f>
        <v>0</v>
      </c>
      <c r="K15" s="175">
        <f>'خلاصه  هزینه ای'!K15+'خلاصه اختصاصی'!K15</f>
        <v>0</v>
      </c>
      <c r="L15" s="175">
        <f>'خلاصه  هزینه ای'!L15+'خلاصه اختصاصی'!L15</f>
        <v>0</v>
      </c>
      <c r="M15" s="175">
        <f>'خلاصه  هزینه ای'!M15+'خلاصه اختصاصی'!M15</f>
        <v>0</v>
      </c>
      <c r="N15" s="175">
        <f t="shared" si="1"/>
        <v>0</v>
      </c>
      <c r="O15" s="175">
        <f>'خلاصه  هزینه ای'!O15+'خلاصه اختصاصی'!O15</f>
        <v>0</v>
      </c>
      <c r="P15" s="175">
        <f>'خلاصه  هزینه ای'!P15+'خلاصه اختصاصی'!P15</f>
        <v>0</v>
      </c>
      <c r="Q15" s="175">
        <f>'خلاصه  هزینه ای'!Q15+'خلاصه اختصاصی'!Q15</f>
        <v>0</v>
      </c>
      <c r="R15" s="175">
        <f>'خلاصه  هزینه ای'!R15+'خلاصه اختصاصی'!R15</f>
        <v>0</v>
      </c>
      <c r="S15" s="175">
        <f>'خلاصه  هزینه ای'!S15+'خلاصه اختصاصی'!S15</f>
        <v>0</v>
      </c>
      <c r="T15" s="175">
        <f>SUM(O15:S15)</f>
        <v>0</v>
      </c>
    </row>
    <row r="16" spans="1:22" ht="25.5" hidden="1" customHeight="1" x14ac:dyDescent="0.25">
      <c r="A16" s="627"/>
      <c r="B16" s="152" t="s">
        <v>189</v>
      </c>
      <c r="C16" s="175">
        <f>'خلاصه  هزینه ای'!C16+'خلاصه اختصاصی'!C16</f>
        <v>0</v>
      </c>
      <c r="D16" s="175">
        <f>'خلاصه  هزینه ای'!D16+'خلاصه اختصاصی'!D16</f>
        <v>0</v>
      </c>
      <c r="E16" s="175">
        <f>'خلاصه  هزینه ای'!E16+'خلاصه اختصاصی'!E16</f>
        <v>0</v>
      </c>
      <c r="F16" s="175">
        <f>'خلاصه  هزینه ای'!F16+'خلاصه اختصاصی'!F16</f>
        <v>0</v>
      </c>
      <c r="G16" s="175">
        <f>'خلاصه  هزینه ای'!G16+'خلاصه اختصاصی'!G16</f>
        <v>0</v>
      </c>
      <c r="H16" s="175">
        <f t="shared" si="0"/>
        <v>0</v>
      </c>
      <c r="I16" s="175">
        <f>'خلاصه  هزینه ای'!I16+'خلاصه اختصاصی'!I16</f>
        <v>0</v>
      </c>
      <c r="J16" s="175">
        <f>'خلاصه  هزینه ای'!J16+'خلاصه اختصاصی'!J16</f>
        <v>0</v>
      </c>
      <c r="K16" s="175">
        <f>'خلاصه  هزینه ای'!K16+'خلاصه اختصاصی'!K16</f>
        <v>0</v>
      </c>
      <c r="L16" s="175">
        <f>'خلاصه  هزینه ای'!L16+'خلاصه اختصاصی'!L16</f>
        <v>0</v>
      </c>
      <c r="M16" s="175">
        <f>'خلاصه  هزینه ای'!M16+'خلاصه اختصاصی'!M16</f>
        <v>0</v>
      </c>
      <c r="N16" s="175">
        <f t="shared" si="1"/>
        <v>0</v>
      </c>
      <c r="O16" s="175">
        <f>'خلاصه  هزینه ای'!O16+'خلاصه اختصاصی'!O16</f>
        <v>0</v>
      </c>
      <c r="P16" s="175">
        <f>'خلاصه  هزینه ای'!P16+'خلاصه اختصاصی'!P16</f>
        <v>0</v>
      </c>
      <c r="Q16" s="175">
        <f>'خلاصه  هزینه ای'!Q16+'خلاصه اختصاصی'!Q16</f>
        <v>0</v>
      </c>
      <c r="R16" s="175">
        <f>'خلاصه  هزینه ای'!R16+'خلاصه اختصاصی'!R16</f>
        <v>0</v>
      </c>
      <c r="S16" s="175">
        <f>'خلاصه  هزینه ای'!S16+'خلاصه اختصاصی'!S16</f>
        <v>0</v>
      </c>
      <c r="T16" s="175">
        <f>SUM(O16:S16)</f>
        <v>0</v>
      </c>
    </row>
    <row r="17" spans="1:20" ht="25.5" customHeight="1" x14ac:dyDescent="0.25">
      <c r="A17" s="627"/>
      <c r="B17" s="152" t="s">
        <v>190</v>
      </c>
      <c r="C17" s="175">
        <f t="shared" ref="C17:T17" si="6">SUM(C14:C16)</f>
        <v>0</v>
      </c>
      <c r="D17" s="175">
        <f t="shared" si="6"/>
        <v>0</v>
      </c>
      <c r="E17" s="175">
        <f t="shared" si="6"/>
        <v>0</v>
      </c>
      <c r="F17" s="175">
        <f t="shared" si="6"/>
        <v>0</v>
      </c>
      <c r="G17" s="175">
        <f t="shared" si="6"/>
        <v>0</v>
      </c>
      <c r="H17" s="175">
        <f t="shared" si="6"/>
        <v>0</v>
      </c>
      <c r="I17" s="175">
        <f t="shared" si="6"/>
        <v>0</v>
      </c>
      <c r="J17" s="175">
        <f t="shared" si="6"/>
        <v>0</v>
      </c>
      <c r="K17" s="175">
        <f t="shared" si="6"/>
        <v>0</v>
      </c>
      <c r="L17" s="175">
        <f t="shared" si="6"/>
        <v>0</v>
      </c>
      <c r="M17" s="175">
        <f t="shared" si="6"/>
        <v>0</v>
      </c>
      <c r="N17" s="175">
        <f t="shared" si="6"/>
        <v>0</v>
      </c>
      <c r="O17" s="175">
        <f t="shared" si="6"/>
        <v>0</v>
      </c>
      <c r="P17" s="175">
        <f t="shared" si="6"/>
        <v>0</v>
      </c>
      <c r="Q17" s="175">
        <f t="shared" si="6"/>
        <v>0</v>
      </c>
      <c r="R17" s="175">
        <f t="shared" si="6"/>
        <v>0</v>
      </c>
      <c r="S17" s="175">
        <f t="shared" si="6"/>
        <v>0</v>
      </c>
      <c r="T17" s="175">
        <f t="shared" si="6"/>
        <v>0</v>
      </c>
    </row>
    <row r="18" spans="1:20" ht="25.5" hidden="1" customHeight="1" x14ac:dyDescent="0.25">
      <c r="A18" s="627"/>
      <c r="B18" s="151" t="s">
        <v>184</v>
      </c>
      <c r="C18" s="175">
        <f>'خلاصه  هزینه ای'!C18+'خلاصه اختصاصی'!C18</f>
        <v>0</v>
      </c>
      <c r="D18" s="175">
        <f>'خلاصه  هزینه ای'!D18+'خلاصه اختصاصی'!D18</f>
        <v>0</v>
      </c>
      <c r="E18" s="175">
        <f>'خلاصه  هزینه ای'!E18+'خلاصه اختصاصی'!E18</f>
        <v>0</v>
      </c>
      <c r="F18" s="175">
        <f>'خلاصه  هزینه ای'!F18+'خلاصه اختصاصی'!F18</f>
        <v>0</v>
      </c>
      <c r="G18" s="175">
        <f>'خلاصه  هزینه ای'!G18+'خلاصه اختصاصی'!G18</f>
        <v>0</v>
      </c>
      <c r="H18" s="175">
        <f t="shared" si="0"/>
        <v>0</v>
      </c>
      <c r="I18" s="175">
        <f>'خلاصه  هزینه ای'!I18+'خلاصه اختصاصی'!I18</f>
        <v>0</v>
      </c>
      <c r="J18" s="175">
        <f>'خلاصه  هزینه ای'!J18+'خلاصه اختصاصی'!J18</f>
        <v>0</v>
      </c>
      <c r="K18" s="175">
        <f>'خلاصه  هزینه ای'!K18+'خلاصه اختصاصی'!K18</f>
        <v>0</v>
      </c>
      <c r="L18" s="175">
        <f>'خلاصه  هزینه ای'!L18+'خلاصه اختصاصی'!L18</f>
        <v>0</v>
      </c>
      <c r="M18" s="175">
        <f>'خلاصه  هزینه ای'!M18+'خلاصه اختصاصی'!M18</f>
        <v>0</v>
      </c>
      <c r="N18" s="175">
        <f t="shared" si="1"/>
        <v>0</v>
      </c>
      <c r="O18" s="175">
        <f>'خلاصه  هزینه ای'!O18+'خلاصه اختصاصی'!O18</f>
        <v>0</v>
      </c>
      <c r="P18" s="175">
        <f>'خلاصه  هزینه ای'!P18+'خلاصه اختصاصی'!P18</f>
        <v>0</v>
      </c>
      <c r="Q18" s="175">
        <f>'خلاصه  هزینه ای'!Q18+'خلاصه اختصاصی'!Q18</f>
        <v>0</v>
      </c>
      <c r="R18" s="175">
        <f>'خلاصه  هزینه ای'!R18+'خلاصه اختصاصی'!R18</f>
        <v>0</v>
      </c>
      <c r="S18" s="175">
        <f>'خلاصه  هزینه ای'!S18+'خلاصه اختصاصی'!S18</f>
        <v>0</v>
      </c>
      <c r="T18" s="175">
        <f>SUM(O18:S18)</f>
        <v>0</v>
      </c>
    </row>
    <row r="19" spans="1:20" ht="25.5" hidden="1" customHeight="1" x14ac:dyDescent="0.25">
      <c r="A19" s="627"/>
      <c r="B19" s="152" t="s">
        <v>185</v>
      </c>
      <c r="C19" s="175">
        <f>'خلاصه  هزینه ای'!C19+'خلاصه اختصاصی'!C19</f>
        <v>0</v>
      </c>
      <c r="D19" s="175">
        <f>'خلاصه  هزینه ای'!D19+'خلاصه اختصاصی'!D19</f>
        <v>0</v>
      </c>
      <c r="E19" s="175">
        <f>'خلاصه  هزینه ای'!E19+'خلاصه اختصاصی'!E19</f>
        <v>0</v>
      </c>
      <c r="F19" s="175">
        <f>'خلاصه  هزینه ای'!F19+'خلاصه اختصاصی'!F19</f>
        <v>0</v>
      </c>
      <c r="G19" s="175">
        <f>'خلاصه  هزینه ای'!G19+'خلاصه اختصاصی'!G19</f>
        <v>0</v>
      </c>
      <c r="H19" s="175">
        <f t="shared" si="0"/>
        <v>0</v>
      </c>
      <c r="I19" s="175">
        <f>'خلاصه  هزینه ای'!I19+'خلاصه اختصاصی'!I19</f>
        <v>0</v>
      </c>
      <c r="J19" s="175">
        <f>'خلاصه  هزینه ای'!J19+'خلاصه اختصاصی'!J19</f>
        <v>0</v>
      </c>
      <c r="K19" s="175">
        <f>'خلاصه  هزینه ای'!K19+'خلاصه اختصاصی'!K19</f>
        <v>0</v>
      </c>
      <c r="L19" s="175">
        <f>'خلاصه  هزینه ای'!L19+'خلاصه اختصاصی'!L19</f>
        <v>0</v>
      </c>
      <c r="M19" s="175">
        <f>'خلاصه  هزینه ای'!M19+'خلاصه اختصاصی'!M19</f>
        <v>0</v>
      </c>
      <c r="N19" s="175">
        <f t="shared" si="1"/>
        <v>0</v>
      </c>
      <c r="O19" s="175">
        <f>'خلاصه  هزینه ای'!O19+'خلاصه اختصاصی'!O19</f>
        <v>0</v>
      </c>
      <c r="P19" s="175">
        <f>'خلاصه  هزینه ای'!P19+'خلاصه اختصاصی'!P19</f>
        <v>0</v>
      </c>
      <c r="Q19" s="175">
        <f>'خلاصه  هزینه ای'!Q19+'خلاصه اختصاصی'!Q19</f>
        <v>0</v>
      </c>
      <c r="R19" s="175">
        <f>'خلاصه  هزینه ای'!R19+'خلاصه اختصاصی'!R19</f>
        <v>0</v>
      </c>
      <c r="S19" s="175">
        <f>'خلاصه  هزینه ای'!S19+'خلاصه اختصاصی'!S19</f>
        <v>0</v>
      </c>
      <c r="T19" s="175">
        <f>SUM(O19:S19)</f>
        <v>0</v>
      </c>
    </row>
    <row r="20" spans="1:20" ht="25.5" customHeight="1" x14ac:dyDescent="0.25">
      <c r="A20" s="627"/>
      <c r="B20" s="152" t="s">
        <v>191</v>
      </c>
      <c r="C20" s="175">
        <f t="shared" ref="C20:T20" si="7">SUM(C18:C19)</f>
        <v>0</v>
      </c>
      <c r="D20" s="175">
        <f t="shared" si="7"/>
        <v>0</v>
      </c>
      <c r="E20" s="175">
        <f t="shared" si="7"/>
        <v>0</v>
      </c>
      <c r="F20" s="175">
        <f t="shared" si="7"/>
        <v>0</v>
      </c>
      <c r="G20" s="175">
        <f t="shared" si="7"/>
        <v>0</v>
      </c>
      <c r="H20" s="175">
        <f t="shared" si="7"/>
        <v>0</v>
      </c>
      <c r="I20" s="175">
        <f t="shared" si="7"/>
        <v>0</v>
      </c>
      <c r="J20" s="175">
        <f t="shared" si="7"/>
        <v>0</v>
      </c>
      <c r="K20" s="175">
        <f t="shared" si="7"/>
        <v>0</v>
      </c>
      <c r="L20" s="175">
        <f t="shared" si="7"/>
        <v>0</v>
      </c>
      <c r="M20" s="175">
        <f t="shared" si="7"/>
        <v>0</v>
      </c>
      <c r="N20" s="175">
        <f t="shared" si="7"/>
        <v>0</v>
      </c>
      <c r="O20" s="175">
        <f t="shared" si="7"/>
        <v>0</v>
      </c>
      <c r="P20" s="175">
        <f t="shared" si="7"/>
        <v>0</v>
      </c>
      <c r="Q20" s="175">
        <f t="shared" si="7"/>
        <v>0</v>
      </c>
      <c r="R20" s="175">
        <f t="shared" si="7"/>
        <v>0</v>
      </c>
      <c r="S20" s="175">
        <f t="shared" si="7"/>
        <v>0</v>
      </c>
      <c r="T20" s="175">
        <f t="shared" si="7"/>
        <v>0</v>
      </c>
    </row>
    <row r="21" spans="1:20" ht="25.5" customHeight="1" x14ac:dyDescent="0.25">
      <c r="A21" s="627"/>
      <c r="B21" s="152" t="s">
        <v>186</v>
      </c>
      <c r="C21" s="175">
        <f>'خلاصه  هزینه ای'!C21+'خلاصه اختصاصی'!C21</f>
        <v>0</v>
      </c>
      <c r="D21" s="175">
        <f>'خلاصه  هزینه ای'!D21+'خلاصه اختصاصی'!D21</f>
        <v>0</v>
      </c>
      <c r="E21" s="175">
        <f>'خلاصه  هزینه ای'!E21+'خلاصه اختصاصی'!E21</f>
        <v>0</v>
      </c>
      <c r="F21" s="175">
        <f>'خلاصه  هزینه ای'!F21+'خلاصه اختصاصی'!F21</f>
        <v>0</v>
      </c>
      <c r="G21" s="175">
        <f>'خلاصه  هزینه ای'!G21+'خلاصه اختصاصی'!G21</f>
        <v>0</v>
      </c>
      <c r="H21" s="175">
        <f t="shared" si="0"/>
        <v>0</v>
      </c>
      <c r="I21" s="175">
        <f>'خلاصه  هزینه ای'!I21+'خلاصه اختصاصی'!I21</f>
        <v>0</v>
      </c>
      <c r="J21" s="175">
        <f>'خلاصه  هزینه ای'!J21+'خلاصه اختصاصی'!J21</f>
        <v>0</v>
      </c>
      <c r="K21" s="175">
        <f>'خلاصه  هزینه ای'!K21+'خلاصه اختصاصی'!K21</f>
        <v>0</v>
      </c>
      <c r="L21" s="175">
        <f>'خلاصه  هزینه ای'!L21+'خلاصه اختصاصی'!L21</f>
        <v>0</v>
      </c>
      <c r="M21" s="175">
        <f>'خلاصه  هزینه ای'!M21+'خلاصه اختصاصی'!M21</f>
        <v>0</v>
      </c>
      <c r="N21" s="175">
        <f t="shared" si="1"/>
        <v>0</v>
      </c>
      <c r="O21" s="175">
        <f>'خلاصه  هزینه ای'!O21+'خلاصه اختصاصی'!O21</f>
        <v>0</v>
      </c>
      <c r="P21" s="175">
        <f>'خلاصه  هزینه ای'!P21+'خلاصه اختصاصی'!P21</f>
        <v>0</v>
      </c>
      <c r="Q21" s="175">
        <f>'خلاصه  هزینه ای'!Q21+'خلاصه اختصاصی'!Q21</f>
        <v>0</v>
      </c>
      <c r="R21" s="175">
        <f>'خلاصه  هزینه ای'!R21+'خلاصه اختصاصی'!R21</f>
        <v>0</v>
      </c>
      <c r="S21" s="175">
        <f>'خلاصه  هزینه ای'!S21+'خلاصه اختصاصی'!S21</f>
        <v>0</v>
      </c>
      <c r="T21" s="175">
        <f>SUM(O21:S21)</f>
        <v>0</v>
      </c>
    </row>
    <row r="22" spans="1:20" ht="25.5" customHeight="1" x14ac:dyDescent="0.25">
      <c r="A22" s="659" t="s">
        <v>192</v>
      </c>
      <c r="B22" s="659"/>
      <c r="C22" s="150">
        <f t="shared" ref="C22:T22" si="8">SUM(C21,C20,C17)</f>
        <v>0</v>
      </c>
      <c r="D22" s="150">
        <f t="shared" si="8"/>
        <v>0</v>
      </c>
      <c r="E22" s="150">
        <f t="shared" si="8"/>
        <v>0</v>
      </c>
      <c r="F22" s="150">
        <f t="shared" si="8"/>
        <v>0</v>
      </c>
      <c r="G22" s="150">
        <f t="shared" si="8"/>
        <v>0</v>
      </c>
      <c r="H22" s="150">
        <f t="shared" si="8"/>
        <v>0</v>
      </c>
      <c r="I22" s="150">
        <f t="shared" si="8"/>
        <v>0</v>
      </c>
      <c r="J22" s="150">
        <f t="shared" si="8"/>
        <v>0</v>
      </c>
      <c r="K22" s="150">
        <f t="shared" si="8"/>
        <v>0</v>
      </c>
      <c r="L22" s="150">
        <f t="shared" si="8"/>
        <v>0</v>
      </c>
      <c r="M22" s="150">
        <f t="shared" si="8"/>
        <v>0</v>
      </c>
      <c r="N22" s="150">
        <f t="shared" si="8"/>
        <v>0</v>
      </c>
      <c r="O22" s="150">
        <f t="shared" si="8"/>
        <v>0</v>
      </c>
      <c r="P22" s="150">
        <f t="shared" si="8"/>
        <v>0</v>
      </c>
      <c r="Q22" s="150">
        <f t="shared" si="8"/>
        <v>0</v>
      </c>
      <c r="R22" s="150">
        <f t="shared" si="8"/>
        <v>0</v>
      </c>
      <c r="S22" s="150">
        <f t="shared" si="8"/>
        <v>0</v>
      </c>
      <c r="T22" s="150">
        <f t="shared" si="8"/>
        <v>0</v>
      </c>
    </row>
    <row r="23" spans="1:20" ht="25.5" hidden="1" customHeight="1" x14ac:dyDescent="0.25">
      <c r="A23" s="665" t="s">
        <v>193</v>
      </c>
      <c r="B23" s="666"/>
      <c r="C23" s="175">
        <f t="shared" ref="C23:T23" si="9">SUM(C22,C13)</f>
        <v>0</v>
      </c>
      <c r="D23" s="175">
        <f t="shared" si="9"/>
        <v>0</v>
      </c>
      <c r="E23" s="175">
        <f t="shared" si="9"/>
        <v>0</v>
      </c>
      <c r="F23" s="175">
        <f t="shared" si="9"/>
        <v>0</v>
      </c>
      <c r="G23" s="175">
        <f t="shared" si="9"/>
        <v>0</v>
      </c>
      <c r="H23" s="175">
        <f t="shared" si="9"/>
        <v>0</v>
      </c>
      <c r="I23" s="175">
        <f t="shared" si="9"/>
        <v>-6199000000</v>
      </c>
      <c r="J23" s="175">
        <f t="shared" si="9"/>
        <v>0</v>
      </c>
      <c r="K23" s="175">
        <f t="shared" si="9"/>
        <v>0</v>
      </c>
      <c r="L23" s="175">
        <f t="shared" si="9"/>
        <v>0</v>
      </c>
      <c r="M23" s="175">
        <f t="shared" si="9"/>
        <v>0</v>
      </c>
      <c r="N23" s="175">
        <f t="shared" si="9"/>
        <v>-6199000000</v>
      </c>
      <c r="O23" s="175">
        <f t="shared" si="9"/>
        <v>0</v>
      </c>
      <c r="P23" s="175">
        <f t="shared" si="9"/>
        <v>0</v>
      </c>
      <c r="Q23" s="175">
        <f t="shared" si="9"/>
        <v>0</v>
      </c>
      <c r="R23" s="175">
        <f t="shared" si="9"/>
        <v>0</v>
      </c>
      <c r="S23" s="175">
        <f t="shared" si="9"/>
        <v>0</v>
      </c>
      <c r="T23" s="175">
        <f t="shared" si="9"/>
        <v>0</v>
      </c>
    </row>
    <row r="24" spans="1:20" s="157" customFormat="1" ht="25.5" hidden="1" customHeight="1" x14ac:dyDescent="0.25">
      <c r="C24" s="176">
        <f>'خلاصه  هزینه ای'!C23+'خلاصه اختصاصی'!C23</f>
        <v>0</v>
      </c>
      <c r="D24" s="176">
        <f>'خلاصه  هزینه ای'!D23+'خلاصه اختصاصی'!D23</f>
        <v>0</v>
      </c>
      <c r="E24" s="176">
        <f>'خلاصه  هزینه ای'!E23+'خلاصه اختصاصی'!E23</f>
        <v>0</v>
      </c>
      <c r="F24" s="176">
        <f>'خلاصه  هزینه ای'!F23+'خلاصه اختصاصی'!F23</f>
        <v>0</v>
      </c>
      <c r="G24" s="176">
        <f>'خلاصه  هزینه ای'!G23+'خلاصه اختصاصی'!G23</f>
        <v>0</v>
      </c>
      <c r="H24" s="176">
        <f>'خلاصه  هزینه ای'!H23+'خلاصه اختصاصی'!H23</f>
        <v>0</v>
      </c>
      <c r="I24" s="176">
        <f>'خلاصه  هزینه ای'!I23+'خلاصه اختصاصی'!I23</f>
        <v>-6199000000</v>
      </c>
      <c r="J24" s="176">
        <f>'خلاصه  هزینه ای'!J23+'خلاصه اختصاصی'!J23</f>
        <v>0</v>
      </c>
      <c r="K24" s="176">
        <f>'خلاصه  هزینه ای'!K23+'خلاصه اختصاصی'!K23</f>
        <v>0</v>
      </c>
      <c r="L24" s="176">
        <f>'خلاصه  هزینه ای'!L23+'خلاصه اختصاصی'!L23</f>
        <v>0</v>
      </c>
      <c r="M24" s="176">
        <f>'خلاصه  هزینه ای'!M23+'خلاصه اختصاصی'!M23</f>
        <v>0</v>
      </c>
      <c r="N24" s="176">
        <f>'خلاصه  هزینه ای'!N23+'خلاصه اختصاصی'!N23</f>
        <v>-6199000000</v>
      </c>
      <c r="O24" s="176">
        <f>'خلاصه  هزینه ای'!O23+'خلاصه اختصاصی'!O23</f>
        <v>0</v>
      </c>
      <c r="P24" s="176">
        <f>'خلاصه  هزینه ای'!P23+'خلاصه اختصاصی'!P23</f>
        <v>0</v>
      </c>
      <c r="Q24" s="176">
        <f>'خلاصه  هزینه ای'!Q23+'خلاصه اختصاصی'!Q23</f>
        <v>0</v>
      </c>
      <c r="R24" s="176">
        <f>'خلاصه  هزینه ای'!R23+'خلاصه اختصاصی'!R23</f>
        <v>0</v>
      </c>
      <c r="S24" s="176">
        <f>'خلاصه  هزینه ای'!S23+'خلاصه اختصاصی'!S23</f>
        <v>0</v>
      </c>
      <c r="T24" s="176">
        <f>'خلاصه  هزینه ای'!T23+'خلاصه اختصاصی'!T23</f>
        <v>0</v>
      </c>
    </row>
    <row r="25" spans="1:20" s="157" customFormat="1" ht="25.5" hidden="1" customHeight="1" x14ac:dyDescent="0.25">
      <c r="C25" s="176">
        <f>C24-C23</f>
        <v>0</v>
      </c>
      <c r="D25" s="176">
        <f t="shared" ref="D25:T25" si="10">D24-D23</f>
        <v>0</v>
      </c>
      <c r="E25" s="176">
        <f t="shared" si="10"/>
        <v>0</v>
      </c>
      <c r="F25" s="176">
        <f t="shared" si="10"/>
        <v>0</v>
      </c>
      <c r="G25" s="176">
        <f t="shared" si="10"/>
        <v>0</v>
      </c>
      <c r="H25" s="176">
        <f t="shared" si="10"/>
        <v>0</v>
      </c>
      <c r="I25" s="176">
        <f t="shared" si="10"/>
        <v>0</v>
      </c>
      <c r="J25" s="176">
        <f t="shared" si="10"/>
        <v>0</v>
      </c>
      <c r="K25" s="176">
        <f t="shared" si="10"/>
        <v>0</v>
      </c>
      <c r="L25" s="176">
        <f t="shared" si="10"/>
        <v>0</v>
      </c>
      <c r="M25" s="176">
        <f t="shared" si="10"/>
        <v>0</v>
      </c>
      <c r="N25" s="176">
        <f t="shared" si="10"/>
        <v>0</v>
      </c>
      <c r="O25" s="176">
        <f t="shared" si="10"/>
        <v>0</v>
      </c>
      <c r="P25" s="176">
        <f t="shared" si="10"/>
        <v>0</v>
      </c>
      <c r="Q25" s="176">
        <f t="shared" si="10"/>
        <v>0</v>
      </c>
      <c r="R25" s="176">
        <f t="shared" si="10"/>
        <v>0</v>
      </c>
      <c r="S25" s="176">
        <f t="shared" si="10"/>
        <v>0</v>
      </c>
      <c r="T25" s="176">
        <f t="shared" si="10"/>
        <v>0</v>
      </c>
    </row>
    <row r="26" spans="1:20" ht="25.5" hidden="1" customHeight="1" x14ac:dyDescent="0.25">
      <c r="A26" s="662" t="s">
        <v>8</v>
      </c>
      <c r="B26" s="662"/>
      <c r="C26" s="662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2"/>
      <c r="O26" s="662"/>
      <c r="P26" s="662"/>
      <c r="Q26" s="662"/>
      <c r="R26" s="662"/>
      <c r="S26" s="662"/>
      <c r="T26" s="662"/>
    </row>
    <row r="27" spans="1:20" ht="25.5" hidden="1" customHeight="1" x14ac:dyDescent="0.25">
      <c r="A27" s="630" t="s">
        <v>5</v>
      </c>
      <c r="B27" s="631"/>
      <c r="C27" s="662" t="s">
        <v>200</v>
      </c>
      <c r="D27" s="662"/>
      <c r="E27" s="662"/>
      <c r="F27" s="662"/>
      <c r="G27" s="662"/>
      <c r="H27" s="662"/>
      <c r="I27" s="662" t="s">
        <v>199</v>
      </c>
      <c r="J27" s="662"/>
      <c r="K27" s="662"/>
      <c r="L27" s="662"/>
      <c r="M27" s="662"/>
      <c r="N27" s="662"/>
      <c r="O27" s="662" t="s">
        <v>178</v>
      </c>
      <c r="P27" s="662"/>
      <c r="Q27" s="662"/>
      <c r="R27" s="662"/>
      <c r="S27" s="662"/>
      <c r="T27" s="662"/>
    </row>
    <row r="28" spans="1:20" ht="25.5" hidden="1" customHeight="1" x14ac:dyDescent="0.25">
      <c r="A28" s="632"/>
      <c r="B28" s="633"/>
      <c r="C28" s="152" t="s">
        <v>9</v>
      </c>
      <c r="D28" s="175" t="s">
        <v>10</v>
      </c>
      <c r="E28" s="152" t="s">
        <v>11</v>
      </c>
      <c r="F28" s="152" t="s">
        <v>12</v>
      </c>
      <c r="G28" s="152" t="s">
        <v>180</v>
      </c>
      <c r="H28" s="152" t="s">
        <v>0</v>
      </c>
      <c r="I28" s="152" t="s">
        <v>9</v>
      </c>
      <c r="J28" s="175" t="s">
        <v>10</v>
      </c>
      <c r="K28" s="152" t="s">
        <v>11</v>
      </c>
      <c r="L28" s="152" t="s">
        <v>12</v>
      </c>
      <c r="M28" s="152" t="s">
        <v>180</v>
      </c>
      <c r="N28" s="152" t="s">
        <v>0</v>
      </c>
      <c r="O28" s="152" t="s">
        <v>9</v>
      </c>
      <c r="P28" s="152" t="s">
        <v>10</v>
      </c>
      <c r="Q28" s="152" t="s">
        <v>11</v>
      </c>
      <c r="R28" s="152" t="s">
        <v>12</v>
      </c>
      <c r="S28" s="152" t="s">
        <v>180</v>
      </c>
      <c r="T28" s="152" t="s">
        <v>0</v>
      </c>
    </row>
    <row r="29" spans="1:20" ht="25.5" customHeight="1" x14ac:dyDescent="0.25">
      <c r="A29" s="626" t="s">
        <v>183</v>
      </c>
      <c r="B29" s="161" t="s">
        <v>187</v>
      </c>
      <c r="C29" s="175">
        <f>'خلاصه  هزینه ای'!C28+'خلاصه اختصاصی'!C28</f>
        <v>0</v>
      </c>
      <c r="D29" s="175">
        <f>'خلاصه  هزینه ای'!D28+'خلاصه اختصاصی'!D28</f>
        <v>0</v>
      </c>
      <c r="E29" s="175">
        <f>'خلاصه  هزینه ای'!E28+'خلاصه اختصاصی'!E28</f>
        <v>0</v>
      </c>
      <c r="F29" s="175">
        <f>'خلاصه  هزینه ای'!F28+'خلاصه اختصاصی'!F28</f>
        <v>0</v>
      </c>
      <c r="G29" s="175">
        <f>'خلاصه  هزینه ای'!G28+'خلاصه اختصاصی'!G28</f>
        <v>0</v>
      </c>
      <c r="H29" s="175">
        <f>SUM(C29:G29)</f>
        <v>0</v>
      </c>
      <c r="I29" s="175">
        <f>'خلاصه  هزینه ای'!I28+'خلاصه اختصاصی'!I28</f>
        <v>0</v>
      </c>
      <c r="J29" s="175">
        <f>'خلاصه  هزینه ای'!J28+'خلاصه اختصاصی'!J28</f>
        <v>0</v>
      </c>
      <c r="K29" s="175">
        <f>'خلاصه  هزینه ای'!K28+'خلاصه اختصاصی'!K28</f>
        <v>0</v>
      </c>
      <c r="L29" s="175">
        <f>'خلاصه  هزینه ای'!L28+'خلاصه اختصاصی'!L28</f>
        <v>0</v>
      </c>
      <c r="M29" s="175">
        <f>'خلاصه  هزینه ای'!M28+'خلاصه اختصاصی'!M28</f>
        <v>0</v>
      </c>
      <c r="N29" s="175">
        <f>SUM(I29:M29)</f>
        <v>0</v>
      </c>
      <c r="O29" s="175">
        <f>'خلاصه  هزینه ای'!O28+'خلاصه اختصاصی'!O28</f>
        <v>0</v>
      </c>
      <c r="P29" s="175">
        <f>'خلاصه  هزینه ای'!P28+'خلاصه اختصاصی'!P28</f>
        <v>0</v>
      </c>
      <c r="Q29" s="175">
        <f>'خلاصه  هزینه ای'!Q28+'خلاصه اختصاصی'!Q28</f>
        <v>0</v>
      </c>
      <c r="R29" s="175">
        <f>'خلاصه  هزینه ای'!R28+'خلاصه اختصاصی'!R28</f>
        <v>0</v>
      </c>
      <c r="S29" s="175">
        <f>'خلاصه  هزینه ای'!S28+'خلاصه اختصاصی'!S28</f>
        <v>0</v>
      </c>
      <c r="T29" s="175">
        <f>SUM(O29:S29)</f>
        <v>0</v>
      </c>
    </row>
    <row r="30" spans="1:20" ht="25.5" customHeight="1" x14ac:dyDescent="0.25">
      <c r="A30" s="627"/>
      <c r="B30" s="161" t="s">
        <v>188</v>
      </c>
      <c r="C30" s="175">
        <f>'خلاصه  هزینه ای'!C29+'خلاصه اختصاصی'!C29</f>
        <v>0</v>
      </c>
      <c r="D30" s="175">
        <f>'خلاصه  هزینه ای'!D29+'خلاصه اختصاصی'!D29</f>
        <v>0</v>
      </c>
      <c r="E30" s="175">
        <f>'خلاصه  هزینه ای'!E29+'خلاصه اختصاصی'!E29</f>
        <v>0</v>
      </c>
      <c r="F30" s="175">
        <f>'خلاصه  هزینه ای'!F29+'خلاصه اختصاصی'!F29</f>
        <v>0</v>
      </c>
      <c r="G30" s="175">
        <f>'خلاصه  هزینه ای'!G29+'خلاصه اختصاصی'!G29</f>
        <v>0</v>
      </c>
      <c r="H30" s="175">
        <f t="shared" ref="H30:H36" si="11">SUM(C30:G30)</f>
        <v>0</v>
      </c>
      <c r="I30" s="175">
        <f>'خلاصه  هزینه ای'!I29+'خلاصه اختصاصی'!I29</f>
        <v>0</v>
      </c>
      <c r="J30" s="175">
        <f>'خلاصه  هزینه ای'!J29+'خلاصه اختصاصی'!J29</f>
        <v>0</v>
      </c>
      <c r="K30" s="175">
        <f>'خلاصه  هزینه ای'!K29+'خلاصه اختصاصی'!K29</f>
        <v>0</v>
      </c>
      <c r="L30" s="175">
        <f>'خلاصه  هزینه ای'!L29+'خلاصه اختصاصی'!L29</f>
        <v>0</v>
      </c>
      <c r="M30" s="175">
        <f>'خلاصه  هزینه ای'!M29+'خلاصه اختصاصی'!M29</f>
        <v>0</v>
      </c>
      <c r="N30" s="175">
        <f t="shared" ref="N30:N36" si="12">SUM(I30:M30)</f>
        <v>0</v>
      </c>
      <c r="O30" s="175">
        <f>'خلاصه  هزینه ای'!O29+'خلاصه اختصاصی'!O29</f>
        <v>0</v>
      </c>
      <c r="P30" s="175">
        <f>'خلاصه  هزینه ای'!P29+'خلاصه اختصاصی'!P29</f>
        <v>0</v>
      </c>
      <c r="Q30" s="175">
        <f>'خلاصه  هزینه ای'!Q29+'خلاصه اختصاصی'!Q29</f>
        <v>0</v>
      </c>
      <c r="R30" s="175">
        <f>'خلاصه  هزینه ای'!R29+'خلاصه اختصاصی'!R29</f>
        <v>0</v>
      </c>
      <c r="S30" s="175">
        <f>'خلاصه  هزینه ای'!S29+'خلاصه اختصاصی'!S29</f>
        <v>0</v>
      </c>
      <c r="T30" s="175">
        <f>SUM(O30:S30)</f>
        <v>0</v>
      </c>
    </row>
    <row r="31" spans="1:20" ht="25.5" customHeight="1" x14ac:dyDescent="0.25">
      <c r="A31" s="627"/>
      <c r="B31" s="161" t="s">
        <v>189</v>
      </c>
      <c r="C31" s="175">
        <f>'خلاصه  هزینه ای'!C30+'خلاصه اختصاصی'!C30</f>
        <v>0</v>
      </c>
      <c r="D31" s="175">
        <f>'خلاصه  هزینه ای'!D30+'خلاصه اختصاصی'!D30</f>
        <v>0</v>
      </c>
      <c r="E31" s="175">
        <f>'خلاصه  هزینه ای'!E30+'خلاصه اختصاصی'!E30</f>
        <v>0</v>
      </c>
      <c r="F31" s="175">
        <f>'خلاصه  هزینه ای'!F30+'خلاصه اختصاصی'!F30</f>
        <v>0</v>
      </c>
      <c r="G31" s="175">
        <f>'خلاصه  هزینه ای'!G30+'خلاصه اختصاصی'!G30</f>
        <v>0</v>
      </c>
      <c r="H31" s="175">
        <f t="shared" si="11"/>
        <v>0</v>
      </c>
      <c r="I31" s="175">
        <f>'خلاصه  هزینه ای'!I30+'خلاصه اختصاصی'!I30</f>
        <v>0</v>
      </c>
      <c r="J31" s="175">
        <f>'خلاصه  هزینه ای'!J30+'خلاصه اختصاصی'!J30</f>
        <v>0</v>
      </c>
      <c r="K31" s="175">
        <f>'خلاصه  هزینه ای'!K30+'خلاصه اختصاصی'!K30</f>
        <v>0</v>
      </c>
      <c r="L31" s="175">
        <f>'خلاصه  هزینه ای'!L30+'خلاصه اختصاصی'!L30</f>
        <v>0</v>
      </c>
      <c r="M31" s="175">
        <f>'خلاصه  هزینه ای'!M30+'خلاصه اختصاصی'!M30</f>
        <v>0</v>
      </c>
      <c r="N31" s="175">
        <f t="shared" si="12"/>
        <v>0</v>
      </c>
      <c r="O31" s="175">
        <f>'خلاصه  هزینه ای'!O30+'خلاصه اختصاصی'!O30</f>
        <v>0</v>
      </c>
      <c r="P31" s="175">
        <f>'خلاصه  هزینه ای'!P30+'خلاصه اختصاصی'!P30</f>
        <v>0</v>
      </c>
      <c r="Q31" s="175">
        <f>'خلاصه  هزینه ای'!Q30+'خلاصه اختصاصی'!Q30</f>
        <v>0</v>
      </c>
      <c r="R31" s="175">
        <f>'خلاصه  هزینه ای'!R30+'خلاصه اختصاصی'!R30</f>
        <v>0</v>
      </c>
      <c r="S31" s="175">
        <f>'خلاصه  هزینه ای'!S30+'خلاصه اختصاصی'!S30</f>
        <v>0</v>
      </c>
      <c r="T31" s="175">
        <f>SUM(O31:S31)</f>
        <v>0</v>
      </c>
    </row>
    <row r="32" spans="1:20" ht="25.5" customHeight="1" x14ac:dyDescent="0.25">
      <c r="A32" s="627"/>
      <c r="B32" s="162" t="s">
        <v>190</v>
      </c>
      <c r="C32" s="150">
        <f t="shared" ref="C32:T32" si="13">SUM(C29:C31)</f>
        <v>0</v>
      </c>
      <c r="D32" s="150">
        <f t="shared" si="13"/>
        <v>0</v>
      </c>
      <c r="E32" s="150">
        <f t="shared" si="13"/>
        <v>0</v>
      </c>
      <c r="F32" s="150">
        <f t="shared" si="13"/>
        <v>0</v>
      </c>
      <c r="G32" s="150">
        <f t="shared" si="13"/>
        <v>0</v>
      </c>
      <c r="H32" s="150">
        <f t="shared" si="13"/>
        <v>0</v>
      </c>
      <c r="I32" s="150">
        <f t="shared" si="13"/>
        <v>0</v>
      </c>
      <c r="J32" s="150">
        <f t="shared" si="13"/>
        <v>0</v>
      </c>
      <c r="K32" s="150">
        <f t="shared" si="13"/>
        <v>0</v>
      </c>
      <c r="L32" s="150">
        <f t="shared" si="13"/>
        <v>0</v>
      </c>
      <c r="M32" s="150">
        <f t="shared" si="13"/>
        <v>0</v>
      </c>
      <c r="N32" s="150">
        <f t="shared" si="13"/>
        <v>0</v>
      </c>
      <c r="O32" s="150">
        <f t="shared" si="13"/>
        <v>0</v>
      </c>
      <c r="P32" s="150">
        <f t="shared" si="13"/>
        <v>0</v>
      </c>
      <c r="Q32" s="150">
        <f t="shared" si="13"/>
        <v>0</v>
      </c>
      <c r="R32" s="150">
        <f t="shared" si="13"/>
        <v>0</v>
      </c>
      <c r="S32" s="150">
        <f t="shared" si="13"/>
        <v>0</v>
      </c>
      <c r="T32" s="150">
        <f t="shared" si="13"/>
        <v>0</v>
      </c>
    </row>
    <row r="33" spans="1:20" ht="25.5" hidden="1" customHeight="1" x14ac:dyDescent="0.25">
      <c r="A33" s="627"/>
      <c r="B33" s="151" t="s">
        <v>184</v>
      </c>
      <c r="C33" s="175">
        <f>'خلاصه  هزینه ای'!C32+'خلاصه اختصاصی'!C32</f>
        <v>0</v>
      </c>
      <c r="D33" s="175">
        <f>'خلاصه  هزینه ای'!D32+'خلاصه اختصاصی'!D32</f>
        <v>0</v>
      </c>
      <c r="E33" s="175">
        <f>'خلاصه  هزینه ای'!E32+'خلاصه اختصاصی'!E32</f>
        <v>0</v>
      </c>
      <c r="F33" s="175">
        <f>'خلاصه  هزینه ای'!F32+'خلاصه اختصاصی'!F32</f>
        <v>0</v>
      </c>
      <c r="G33" s="175">
        <f>'خلاصه  هزینه ای'!G32+'خلاصه اختصاصی'!G32</f>
        <v>0</v>
      </c>
      <c r="H33" s="175">
        <f t="shared" si="11"/>
        <v>0</v>
      </c>
      <c r="I33" s="175">
        <f>'خلاصه  هزینه ای'!I32+'خلاصه اختصاصی'!I32</f>
        <v>0</v>
      </c>
      <c r="J33" s="175">
        <f>'خلاصه  هزینه ای'!J32+'خلاصه اختصاصی'!J32</f>
        <v>0</v>
      </c>
      <c r="K33" s="175">
        <f>'خلاصه  هزینه ای'!K32+'خلاصه اختصاصی'!K32</f>
        <v>0</v>
      </c>
      <c r="L33" s="175">
        <f>'خلاصه  هزینه ای'!L32+'خلاصه اختصاصی'!L32</f>
        <v>0</v>
      </c>
      <c r="M33" s="175">
        <f>'خلاصه  هزینه ای'!M32+'خلاصه اختصاصی'!M32</f>
        <v>0</v>
      </c>
      <c r="N33" s="175">
        <f t="shared" si="12"/>
        <v>0</v>
      </c>
      <c r="O33" s="175">
        <f>'خلاصه  هزینه ای'!O32+'خلاصه اختصاصی'!O32</f>
        <v>0</v>
      </c>
      <c r="P33" s="175">
        <f>'خلاصه  هزینه ای'!P32+'خلاصه اختصاصی'!P32</f>
        <v>0</v>
      </c>
      <c r="Q33" s="175">
        <f>'خلاصه  هزینه ای'!Q32+'خلاصه اختصاصی'!Q32</f>
        <v>0</v>
      </c>
      <c r="R33" s="175">
        <f>'خلاصه  هزینه ای'!R32+'خلاصه اختصاصی'!R32</f>
        <v>0</v>
      </c>
      <c r="S33" s="175">
        <f>'خلاصه  هزینه ای'!S32+'خلاصه اختصاصی'!S32</f>
        <v>0</v>
      </c>
      <c r="T33" s="175">
        <f>SUM(O33:S33)</f>
        <v>0</v>
      </c>
    </row>
    <row r="34" spans="1:20" ht="25.5" hidden="1" customHeight="1" x14ac:dyDescent="0.25">
      <c r="A34" s="627"/>
      <c r="B34" s="152" t="s">
        <v>185</v>
      </c>
      <c r="C34" s="175">
        <f>'خلاصه  هزینه ای'!C33+'خلاصه اختصاصی'!C33</f>
        <v>0</v>
      </c>
      <c r="D34" s="175">
        <f>'خلاصه  هزینه ای'!D33+'خلاصه اختصاصی'!D33</f>
        <v>0</v>
      </c>
      <c r="E34" s="175">
        <f>'خلاصه  هزینه ای'!E33+'خلاصه اختصاصی'!E33</f>
        <v>0</v>
      </c>
      <c r="F34" s="175">
        <f>'خلاصه  هزینه ای'!F33+'خلاصه اختصاصی'!F33</f>
        <v>0</v>
      </c>
      <c r="G34" s="175">
        <f>'خلاصه  هزینه ای'!G33+'خلاصه اختصاصی'!G33</f>
        <v>0</v>
      </c>
      <c r="H34" s="175">
        <f t="shared" si="11"/>
        <v>0</v>
      </c>
      <c r="I34" s="175">
        <f>'خلاصه  هزینه ای'!I33+'خلاصه اختصاصی'!I33</f>
        <v>0</v>
      </c>
      <c r="J34" s="175">
        <f>'خلاصه  هزینه ای'!J33+'خلاصه اختصاصی'!J33</f>
        <v>0</v>
      </c>
      <c r="K34" s="175">
        <f>'خلاصه  هزینه ای'!K33+'خلاصه اختصاصی'!K33</f>
        <v>0</v>
      </c>
      <c r="L34" s="175">
        <f>'خلاصه  هزینه ای'!L33+'خلاصه اختصاصی'!L33</f>
        <v>0</v>
      </c>
      <c r="M34" s="175">
        <f>'خلاصه  هزینه ای'!M33+'خلاصه اختصاصی'!M33</f>
        <v>0</v>
      </c>
      <c r="N34" s="175">
        <f t="shared" si="12"/>
        <v>0</v>
      </c>
      <c r="O34" s="175">
        <f>'خلاصه  هزینه ای'!O33+'خلاصه اختصاصی'!O33</f>
        <v>0</v>
      </c>
      <c r="P34" s="175">
        <f>'خلاصه  هزینه ای'!P33+'خلاصه اختصاصی'!P33</f>
        <v>0</v>
      </c>
      <c r="Q34" s="175">
        <f>'خلاصه  هزینه ای'!Q33+'خلاصه اختصاصی'!Q33</f>
        <v>0</v>
      </c>
      <c r="R34" s="175">
        <f>'خلاصه  هزینه ای'!R33+'خلاصه اختصاصی'!R33</f>
        <v>0</v>
      </c>
      <c r="S34" s="175">
        <f>'خلاصه  هزینه ای'!S33+'خلاصه اختصاصی'!S33</f>
        <v>0</v>
      </c>
      <c r="T34" s="175">
        <f>SUM(O34:S34)</f>
        <v>0</v>
      </c>
    </row>
    <row r="35" spans="1:20" ht="25.5" hidden="1" customHeight="1" x14ac:dyDescent="0.25">
      <c r="A35" s="627"/>
      <c r="B35" s="152" t="s">
        <v>191</v>
      </c>
      <c r="C35" s="175">
        <f t="shared" ref="C35:T35" si="14">SUM(C33:C34)</f>
        <v>0</v>
      </c>
      <c r="D35" s="175">
        <f t="shared" si="14"/>
        <v>0</v>
      </c>
      <c r="E35" s="175">
        <f t="shared" si="14"/>
        <v>0</v>
      </c>
      <c r="F35" s="175">
        <f t="shared" si="14"/>
        <v>0</v>
      </c>
      <c r="G35" s="175">
        <f t="shared" si="14"/>
        <v>0</v>
      </c>
      <c r="H35" s="175">
        <f t="shared" si="14"/>
        <v>0</v>
      </c>
      <c r="I35" s="175">
        <f t="shared" si="14"/>
        <v>0</v>
      </c>
      <c r="J35" s="175">
        <f t="shared" si="14"/>
        <v>0</v>
      </c>
      <c r="K35" s="175">
        <f t="shared" si="14"/>
        <v>0</v>
      </c>
      <c r="L35" s="175">
        <f t="shared" si="14"/>
        <v>0</v>
      </c>
      <c r="M35" s="175">
        <f t="shared" si="14"/>
        <v>0</v>
      </c>
      <c r="N35" s="175">
        <f t="shared" si="14"/>
        <v>0</v>
      </c>
      <c r="O35" s="175">
        <f t="shared" si="14"/>
        <v>0</v>
      </c>
      <c r="P35" s="175">
        <f t="shared" si="14"/>
        <v>0</v>
      </c>
      <c r="Q35" s="175">
        <f t="shared" si="14"/>
        <v>0</v>
      </c>
      <c r="R35" s="175">
        <f t="shared" si="14"/>
        <v>0</v>
      </c>
      <c r="S35" s="175">
        <f t="shared" si="14"/>
        <v>0</v>
      </c>
      <c r="T35" s="175">
        <f t="shared" si="14"/>
        <v>0</v>
      </c>
    </row>
    <row r="36" spans="1:20" ht="25.5" hidden="1" customHeight="1" x14ac:dyDescent="0.25">
      <c r="A36" s="627"/>
      <c r="B36" s="152" t="s">
        <v>186</v>
      </c>
      <c r="C36" s="175">
        <f>'خلاصه  هزینه ای'!C35+'خلاصه اختصاصی'!C35</f>
        <v>0</v>
      </c>
      <c r="D36" s="175">
        <f>'خلاصه  هزینه ای'!D35+'خلاصه اختصاصی'!D35</f>
        <v>2910000000</v>
      </c>
      <c r="E36" s="175">
        <f>'خلاصه  هزینه ای'!E35+'خلاصه اختصاصی'!E35</f>
        <v>0</v>
      </c>
      <c r="F36" s="175">
        <f>'خلاصه  هزینه ای'!F35+'خلاصه اختصاصی'!F35</f>
        <v>0</v>
      </c>
      <c r="G36" s="175">
        <f>'خلاصه  هزینه ای'!G35+'خلاصه اختصاصی'!G35</f>
        <v>0</v>
      </c>
      <c r="H36" s="175">
        <f t="shared" si="11"/>
        <v>2910000000</v>
      </c>
      <c r="I36" s="175">
        <f>'خلاصه  هزینه ای'!I35+'خلاصه اختصاصی'!I35</f>
        <v>0</v>
      </c>
      <c r="J36" s="175">
        <f>'خلاصه  هزینه ای'!J35+'خلاصه اختصاصی'!J35</f>
        <v>12824200000</v>
      </c>
      <c r="K36" s="175">
        <f>'خلاصه  هزینه ای'!K35+'خلاصه اختصاصی'!K35</f>
        <v>0</v>
      </c>
      <c r="L36" s="175">
        <f>'خلاصه  هزینه ای'!L35+'خلاصه اختصاصی'!L35</f>
        <v>0</v>
      </c>
      <c r="M36" s="175">
        <f>'خلاصه  هزینه ای'!M35+'خلاصه اختصاصی'!M35</f>
        <v>0</v>
      </c>
      <c r="N36" s="175">
        <f t="shared" si="12"/>
        <v>12824200000</v>
      </c>
      <c r="O36" s="175">
        <f>'خلاصه  هزینه ای'!O35+'خلاصه اختصاصی'!O35</f>
        <v>0</v>
      </c>
      <c r="P36" s="175">
        <f>'خلاصه  هزینه ای'!P35+'خلاصه اختصاصی'!P35</f>
        <v>0</v>
      </c>
      <c r="Q36" s="175">
        <f>'خلاصه  هزینه ای'!Q35+'خلاصه اختصاصی'!Q35</f>
        <v>0</v>
      </c>
      <c r="R36" s="175">
        <f>'خلاصه  هزینه ای'!R35+'خلاصه اختصاصی'!R35</f>
        <v>0</v>
      </c>
      <c r="S36" s="175">
        <f>'خلاصه  هزینه ای'!S35+'خلاصه اختصاصی'!S35</f>
        <v>0</v>
      </c>
      <c r="T36" s="175">
        <f>SUM(O36:S36)</f>
        <v>0</v>
      </c>
    </row>
    <row r="37" spans="1:20" ht="25.5" customHeight="1" x14ac:dyDescent="0.25">
      <c r="A37" s="659" t="s">
        <v>195</v>
      </c>
      <c r="B37" s="659"/>
      <c r="C37" s="150">
        <f>SUM(C32,C35,C36)</f>
        <v>0</v>
      </c>
      <c r="D37" s="150">
        <f t="shared" ref="D37:N37" si="15">SUM(D32,D35,D36)</f>
        <v>2910000000</v>
      </c>
      <c r="E37" s="150">
        <f t="shared" si="15"/>
        <v>0</v>
      </c>
      <c r="F37" s="150">
        <f t="shared" si="15"/>
        <v>0</v>
      </c>
      <c r="G37" s="150">
        <f t="shared" si="15"/>
        <v>0</v>
      </c>
      <c r="H37" s="150">
        <f t="shared" si="15"/>
        <v>2910000000</v>
      </c>
      <c r="I37" s="150">
        <f t="shared" si="15"/>
        <v>0</v>
      </c>
      <c r="J37" s="150">
        <f t="shared" si="15"/>
        <v>12824200000</v>
      </c>
      <c r="K37" s="150">
        <f t="shared" si="15"/>
        <v>0</v>
      </c>
      <c r="L37" s="150">
        <f t="shared" si="15"/>
        <v>0</v>
      </c>
      <c r="M37" s="150">
        <f t="shared" si="15"/>
        <v>0</v>
      </c>
      <c r="N37" s="150">
        <f t="shared" si="15"/>
        <v>12824200000</v>
      </c>
      <c r="O37" s="150">
        <f t="shared" ref="O37:T37" si="16">SUM(O32,O35,O36)</f>
        <v>0</v>
      </c>
      <c r="P37" s="150">
        <f t="shared" si="16"/>
        <v>0</v>
      </c>
      <c r="Q37" s="150">
        <f t="shared" si="16"/>
        <v>0</v>
      </c>
      <c r="R37" s="150">
        <f t="shared" si="16"/>
        <v>0</v>
      </c>
      <c r="S37" s="150">
        <f t="shared" si="16"/>
        <v>0</v>
      </c>
      <c r="T37" s="150">
        <f t="shared" si="16"/>
        <v>0</v>
      </c>
    </row>
    <row r="38" spans="1:20" s="157" customFormat="1" ht="25.5" hidden="1" customHeight="1" x14ac:dyDescent="0.25"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</row>
    <row r="39" spans="1:20" ht="25.5" hidden="1" customHeight="1" x14ac:dyDescent="0.25">
      <c r="A39" s="662" t="s">
        <v>197</v>
      </c>
      <c r="B39" s="662"/>
      <c r="C39" s="662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2"/>
      <c r="O39" s="662"/>
      <c r="P39" s="662"/>
      <c r="Q39" s="662"/>
      <c r="R39" s="662"/>
      <c r="S39" s="662"/>
      <c r="T39" s="662"/>
    </row>
    <row r="40" spans="1:20" ht="25.5" hidden="1" customHeight="1" x14ac:dyDescent="0.25">
      <c r="A40" s="630" t="s">
        <v>5</v>
      </c>
      <c r="B40" s="631"/>
      <c r="C40" s="662" t="s">
        <v>200</v>
      </c>
      <c r="D40" s="662"/>
      <c r="E40" s="662"/>
      <c r="F40" s="662"/>
      <c r="G40" s="662"/>
      <c r="H40" s="662"/>
      <c r="I40" s="662" t="s">
        <v>199</v>
      </c>
      <c r="J40" s="662"/>
      <c r="K40" s="662"/>
      <c r="L40" s="662"/>
      <c r="M40" s="662"/>
      <c r="N40" s="662"/>
      <c r="O40" s="662" t="s">
        <v>178</v>
      </c>
      <c r="P40" s="662"/>
      <c r="Q40" s="662"/>
      <c r="R40" s="662"/>
      <c r="S40" s="662"/>
      <c r="T40" s="662"/>
    </row>
    <row r="41" spans="1:20" ht="25.5" hidden="1" customHeight="1" x14ac:dyDescent="0.25">
      <c r="A41" s="632"/>
      <c r="B41" s="633"/>
      <c r="C41" s="152" t="s">
        <v>9</v>
      </c>
      <c r="D41" s="175" t="s">
        <v>10</v>
      </c>
      <c r="E41" s="152" t="s">
        <v>11</v>
      </c>
      <c r="F41" s="152" t="s">
        <v>12</v>
      </c>
      <c r="G41" s="152" t="s">
        <v>180</v>
      </c>
      <c r="H41" s="152" t="s">
        <v>0</v>
      </c>
      <c r="I41" s="152" t="s">
        <v>9</v>
      </c>
      <c r="J41" s="175" t="s">
        <v>10</v>
      </c>
      <c r="K41" s="152" t="s">
        <v>11</v>
      </c>
      <c r="L41" s="152" t="s">
        <v>12</v>
      </c>
      <c r="M41" s="152" t="s">
        <v>180</v>
      </c>
      <c r="N41" s="152" t="s">
        <v>0</v>
      </c>
      <c r="O41" s="152" t="s">
        <v>9</v>
      </c>
      <c r="P41" s="152" t="s">
        <v>10</v>
      </c>
      <c r="Q41" s="152" t="s">
        <v>11</v>
      </c>
      <c r="R41" s="152" t="s">
        <v>12</v>
      </c>
      <c r="S41" s="152" t="s">
        <v>180</v>
      </c>
      <c r="T41" s="152" t="s">
        <v>0</v>
      </c>
    </row>
    <row r="42" spans="1:20" ht="25.5" hidden="1" customHeight="1" x14ac:dyDescent="0.25">
      <c r="A42" s="626" t="s">
        <v>196</v>
      </c>
      <c r="B42" s="161" t="s">
        <v>187</v>
      </c>
      <c r="C42" s="175">
        <f>'خلاصه  هزینه ای'!C41+'خلاصه اختصاصی'!C41</f>
        <v>0</v>
      </c>
      <c r="D42" s="175">
        <f>'خلاصه  هزینه ای'!D41+'خلاصه اختصاصی'!D41</f>
        <v>0</v>
      </c>
      <c r="E42" s="175">
        <f>'خلاصه  هزینه ای'!E41+'خلاصه اختصاصی'!E41</f>
        <v>0</v>
      </c>
      <c r="F42" s="175">
        <f>'خلاصه  هزینه ای'!F41+'خلاصه اختصاصی'!F41</f>
        <v>0</v>
      </c>
      <c r="G42" s="175">
        <f>'خلاصه  هزینه ای'!G41+'خلاصه اختصاصی'!G41</f>
        <v>0</v>
      </c>
      <c r="H42" s="175">
        <f>SUM(D42:G42)</f>
        <v>0</v>
      </c>
      <c r="I42" s="175">
        <f>'خلاصه  هزینه ای'!I41+'خلاصه اختصاصی'!I41</f>
        <v>0</v>
      </c>
      <c r="J42" s="175">
        <f>'خلاصه  هزینه ای'!J41+'خلاصه اختصاصی'!J41</f>
        <v>0</v>
      </c>
      <c r="K42" s="175">
        <f>'خلاصه  هزینه ای'!K41+'خلاصه اختصاصی'!K41</f>
        <v>0</v>
      </c>
      <c r="L42" s="175">
        <f>'خلاصه  هزینه ای'!L41+'خلاصه اختصاصی'!L41</f>
        <v>0</v>
      </c>
      <c r="M42" s="175">
        <f>'خلاصه  هزینه ای'!M41+'خلاصه اختصاصی'!M41</f>
        <v>0</v>
      </c>
      <c r="N42" s="175">
        <f>SUM(J42:M42)</f>
        <v>0</v>
      </c>
      <c r="O42" s="175">
        <f>'خلاصه  هزینه ای'!O41+'خلاصه اختصاصی'!O41</f>
        <v>0</v>
      </c>
      <c r="P42" s="175">
        <f>'خلاصه  هزینه ای'!P41+'خلاصه اختصاصی'!P41</f>
        <v>0</v>
      </c>
      <c r="Q42" s="175">
        <f>'خلاصه  هزینه ای'!Q41+'خلاصه اختصاصی'!Q41</f>
        <v>0</v>
      </c>
      <c r="R42" s="175">
        <f>'خلاصه  هزینه ای'!R41+'خلاصه اختصاصی'!R41</f>
        <v>0</v>
      </c>
      <c r="S42" s="175">
        <f>'خلاصه  هزینه ای'!S41+'خلاصه اختصاصی'!S41</f>
        <v>0</v>
      </c>
      <c r="T42" s="175">
        <f>SUM(P42:S42)</f>
        <v>0</v>
      </c>
    </row>
    <row r="43" spans="1:20" ht="25.5" hidden="1" customHeight="1" x14ac:dyDescent="0.25">
      <c r="A43" s="627"/>
      <c r="B43" s="161" t="s">
        <v>188</v>
      </c>
      <c r="C43" s="175">
        <f>'خلاصه  هزینه ای'!C42+'خلاصه اختصاصی'!C42</f>
        <v>0</v>
      </c>
      <c r="D43" s="175">
        <f>'خلاصه  هزینه ای'!D42+'خلاصه اختصاصی'!D42</f>
        <v>0</v>
      </c>
      <c r="E43" s="175">
        <f>'خلاصه  هزینه ای'!E42+'خلاصه اختصاصی'!E42</f>
        <v>0</v>
      </c>
      <c r="F43" s="175">
        <f>'خلاصه  هزینه ای'!F42+'خلاصه اختصاصی'!F42</f>
        <v>0</v>
      </c>
      <c r="G43" s="175">
        <f>'خلاصه  هزینه ای'!G42+'خلاصه اختصاصی'!G42</f>
        <v>0</v>
      </c>
      <c r="H43" s="175">
        <f>SUM(D43:G43)</f>
        <v>0</v>
      </c>
      <c r="I43" s="175">
        <f>'خلاصه  هزینه ای'!I42+'خلاصه اختصاصی'!I42</f>
        <v>0</v>
      </c>
      <c r="J43" s="175">
        <f>'خلاصه  هزینه ای'!J42+'خلاصه اختصاصی'!J42</f>
        <v>0</v>
      </c>
      <c r="K43" s="175">
        <f>'خلاصه  هزینه ای'!K42+'خلاصه اختصاصی'!K42</f>
        <v>0</v>
      </c>
      <c r="L43" s="175">
        <f>'خلاصه  هزینه ای'!L42+'خلاصه اختصاصی'!L42</f>
        <v>0</v>
      </c>
      <c r="M43" s="175">
        <f>'خلاصه  هزینه ای'!M42+'خلاصه اختصاصی'!M42</f>
        <v>0</v>
      </c>
      <c r="N43" s="175">
        <f>SUM(J43:M43)</f>
        <v>0</v>
      </c>
      <c r="O43" s="175">
        <f>'خلاصه  هزینه ای'!O42+'خلاصه اختصاصی'!O42</f>
        <v>0</v>
      </c>
      <c r="P43" s="175">
        <f>'خلاصه  هزینه ای'!P42+'خلاصه اختصاصی'!P42</f>
        <v>0</v>
      </c>
      <c r="Q43" s="175">
        <f>'خلاصه  هزینه ای'!Q42+'خلاصه اختصاصی'!Q42</f>
        <v>0</v>
      </c>
      <c r="R43" s="175">
        <f>'خلاصه  هزینه ای'!R42+'خلاصه اختصاصی'!R42</f>
        <v>0</v>
      </c>
      <c r="S43" s="175">
        <f>'خلاصه  هزینه ای'!S42+'خلاصه اختصاصی'!S42</f>
        <v>0</v>
      </c>
      <c r="T43" s="175">
        <f>SUM(P43:S43)</f>
        <v>0</v>
      </c>
    </row>
    <row r="44" spans="1:20" ht="25.5" hidden="1" customHeight="1" x14ac:dyDescent="0.25">
      <c r="A44" s="627"/>
      <c r="B44" s="161" t="s">
        <v>189</v>
      </c>
      <c r="C44" s="175">
        <f>'خلاصه  هزینه ای'!C43+'خلاصه اختصاصی'!C43</f>
        <v>0</v>
      </c>
      <c r="D44" s="175">
        <f>'خلاصه  هزینه ای'!D43+'خلاصه اختصاصی'!D43</f>
        <v>0</v>
      </c>
      <c r="E44" s="175">
        <f>'خلاصه  هزینه ای'!E43+'خلاصه اختصاصی'!E43</f>
        <v>0</v>
      </c>
      <c r="F44" s="175">
        <f>'خلاصه  هزینه ای'!F43+'خلاصه اختصاصی'!F43</f>
        <v>0</v>
      </c>
      <c r="G44" s="175">
        <f>'خلاصه  هزینه ای'!G43+'خلاصه اختصاصی'!G43</f>
        <v>0</v>
      </c>
      <c r="H44" s="175">
        <f>SUM(D44:G44)</f>
        <v>0</v>
      </c>
      <c r="I44" s="175">
        <f>'خلاصه  هزینه ای'!I43+'خلاصه اختصاصی'!I43</f>
        <v>0</v>
      </c>
      <c r="J44" s="175">
        <f>'خلاصه  هزینه ای'!J43+'خلاصه اختصاصی'!J43</f>
        <v>0</v>
      </c>
      <c r="K44" s="175">
        <f>'خلاصه  هزینه ای'!K43+'خلاصه اختصاصی'!K43</f>
        <v>0</v>
      </c>
      <c r="L44" s="175">
        <f>'خلاصه  هزینه ای'!L43+'خلاصه اختصاصی'!L43</f>
        <v>0</v>
      </c>
      <c r="M44" s="175">
        <f>'خلاصه  هزینه ای'!M43+'خلاصه اختصاصی'!M43</f>
        <v>0</v>
      </c>
      <c r="N44" s="175">
        <f>SUM(J44:M44)</f>
        <v>0</v>
      </c>
      <c r="O44" s="175">
        <f>'خلاصه  هزینه ای'!O43+'خلاصه اختصاصی'!O43</f>
        <v>0</v>
      </c>
      <c r="P44" s="175">
        <f>'خلاصه  هزینه ای'!P43+'خلاصه اختصاصی'!P43</f>
        <v>0</v>
      </c>
      <c r="Q44" s="175">
        <f>'خلاصه  هزینه ای'!Q43+'خلاصه اختصاصی'!Q43</f>
        <v>0</v>
      </c>
      <c r="R44" s="175">
        <f>'خلاصه  هزینه ای'!R43+'خلاصه اختصاصی'!R43</f>
        <v>0</v>
      </c>
      <c r="S44" s="175">
        <f>'خلاصه  هزینه ای'!S43+'خلاصه اختصاصی'!S43</f>
        <v>0</v>
      </c>
      <c r="T44" s="175">
        <f>SUM(P44:S44)</f>
        <v>0</v>
      </c>
    </row>
    <row r="45" spans="1:20" ht="25.5" hidden="1" customHeight="1" x14ac:dyDescent="0.25">
      <c r="A45" s="627"/>
      <c r="B45" s="152" t="s">
        <v>190</v>
      </c>
      <c r="C45" s="175">
        <f t="shared" ref="C45:T45" si="17">SUM(C42:C44)</f>
        <v>0</v>
      </c>
      <c r="D45" s="175">
        <f t="shared" si="17"/>
        <v>0</v>
      </c>
      <c r="E45" s="175">
        <f t="shared" si="17"/>
        <v>0</v>
      </c>
      <c r="F45" s="175">
        <f t="shared" si="17"/>
        <v>0</v>
      </c>
      <c r="G45" s="175">
        <f t="shared" si="17"/>
        <v>0</v>
      </c>
      <c r="H45" s="175">
        <f t="shared" si="17"/>
        <v>0</v>
      </c>
      <c r="I45" s="175">
        <f t="shared" si="17"/>
        <v>0</v>
      </c>
      <c r="J45" s="175">
        <f t="shared" si="17"/>
        <v>0</v>
      </c>
      <c r="K45" s="175">
        <f t="shared" si="17"/>
        <v>0</v>
      </c>
      <c r="L45" s="175">
        <f t="shared" si="17"/>
        <v>0</v>
      </c>
      <c r="M45" s="175">
        <f t="shared" si="17"/>
        <v>0</v>
      </c>
      <c r="N45" s="175">
        <f t="shared" si="17"/>
        <v>0</v>
      </c>
      <c r="O45" s="175">
        <f t="shared" si="17"/>
        <v>0</v>
      </c>
      <c r="P45" s="175">
        <f t="shared" si="17"/>
        <v>0</v>
      </c>
      <c r="Q45" s="175">
        <f t="shared" si="17"/>
        <v>0</v>
      </c>
      <c r="R45" s="175">
        <f t="shared" si="17"/>
        <v>0</v>
      </c>
      <c r="S45" s="175">
        <f t="shared" si="17"/>
        <v>0</v>
      </c>
      <c r="T45" s="175">
        <f t="shared" si="17"/>
        <v>0</v>
      </c>
    </row>
    <row r="46" spans="1:20" ht="25.5" hidden="1" customHeight="1" x14ac:dyDescent="0.25">
      <c r="A46" s="627"/>
      <c r="B46" s="151" t="s">
        <v>184</v>
      </c>
      <c r="C46" s="175">
        <f>'خلاصه  هزینه ای'!C45+'خلاصه اختصاصی'!C45</f>
        <v>0</v>
      </c>
      <c r="D46" s="175">
        <f>'خلاصه  هزینه ای'!D45+'خلاصه اختصاصی'!D45</f>
        <v>0</v>
      </c>
      <c r="E46" s="175">
        <f>'خلاصه  هزینه ای'!E45+'خلاصه اختصاصی'!E45</f>
        <v>0</v>
      </c>
      <c r="F46" s="175">
        <f>'خلاصه  هزینه ای'!F45+'خلاصه اختصاصی'!F45</f>
        <v>0</v>
      </c>
      <c r="G46" s="175">
        <f>'خلاصه  هزینه ای'!G45+'خلاصه اختصاصی'!G45</f>
        <v>0</v>
      </c>
      <c r="H46" s="175">
        <f>SUM(D46:G46)</f>
        <v>0</v>
      </c>
      <c r="I46" s="175">
        <f>'خلاصه  هزینه ای'!I45+'خلاصه اختصاصی'!I45</f>
        <v>0</v>
      </c>
      <c r="J46" s="175">
        <f>'خلاصه  هزینه ای'!J45+'خلاصه اختصاصی'!J45</f>
        <v>0</v>
      </c>
      <c r="K46" s="175">
        <f>'خلاصه  هزینه ای'!K45+'خلاصه اختصاصی'!K45</f>
        <v>0</v>
      </c>
      <c r="L46" s="175">
        <f>'خلاصه  هزینه ای'!L45+'خلاصه اختصاصی'!L45</f>
        <v>0</v>
      </c>
      <c r="M46" s="175">
        <f>'خلاصه  هزینه ای'!M45+'خلاصه اختصاصی'!M45</f>
        <v>0</v>
      </c>
      <c r="N46" s="175">
        <f>SUM(J46:M46)</f>
        <v>0</v>
      </c>
      <c r="O46" s="175">
        <f>'خلاصه  هزینه ای'!O45+'خلاصه اختصاصی'!O45</f>
        <v>0</v>
      </c>
      <c r="P46" s="175">
        <f>'خلاصه  هزینه ای'!P45+'خلاصه اختصاصی'!P45</f>
        <v>0</v>
      </c>
      <c r="Q46" s="175">
        <f>'خلاصه  هزینه ای'!Q45+'خلاصه اختصاصی'!Q45</f>
        <v>0</v>
      </c>
      <c r="R46" s="175">
        <f>'خلاصه  هزینه ای'!R45+'خلاصه اختصاصی'!R45</f>
        <v>0</v>
      </c>
      <c r="S46" s="175">
        <f>'خلاصه  هزینه ای'!S45+'خلاصه اختصاصی'!S45</f>
        <v>0</v>
      </c>
      <c r="T46" s="175">
        <f>SUM(P46:S46)</f>
        <v>0</v>
      </c>
    </row>
    <row r="47" spans="1:20" ht="25.5" hidden="1" customHeight="1" x14ac:dyDescent="0.25">
      <c r="A47" s="627"/>
      <c r="B47" s="152" t="s">
        <v>185</v>
      </c>
      <c r="C47" s="175">
        <f>'خلاصه  هزینه ای'!C46+'خلاصه اختصاصی'!C46</f>
        <v>0</v>
      </c>
      <c r="D47" s="175">
        <f>'خلاصه  هزینه ای'!D46+'خلاصه اختصاصی'!D46</f>
        <v>0</v>
      </c>
      <c r="E47" s="175">
        <f>'خلاصه  هزینه ای'!E46+'خلاصه اختصاصی'!E46</f>
        <v>0</v>
      </c>
      <c r="F47" s="175">
        <f>'خلاصه  هزینه ای'!F46+'خلاصه اختصاصی'!F46</f>
        <v>0</v>
      </c>
      <c r="G47" s="175">
        <f>'خلاصه  هزینه ای'!G46+'خلاصه اختصاصی'!G46</f>
        <v>0</v>
      </c>
      <c r="H47" s="175">
        <f>SUM(D47:G47)</f>
        <v>0</v>
      </c>
      <c r="I47" s="175">
        <f>'خلاصه  هزینه ای'!I46+'خلاصه اختصاصی'!I46</f>
        <v>0</v>
      </c>
      <c r="J47" s="175">
        <f>'خلاصه  هزینه ای'!J46+'خلاصه اختصاصی'!J46</f>
        <v>0</v>
      </c>
      <c r="K47" s="175">
        <f>'خلاصه  هزینه ای'!K46+'خلاصه اختصاصی'!K46</f>
        <v>0</v>
      </c>
      <c r="L47" s="175">
        <f>'خلاصه  هزینه ای'!L46+'خلاصه اختصاصی'!L46</f>
        <v>0</v>
      </c>
      <c r="M47" s="175">
        <f>'خلاصه  هزینه ای'!M46+'خلاصه اختصاصی'!M46</f>
        <v>0</v>
      </c>
      <c r="N47" s="175">
        <f>SUM(J47:M47)</f>
        <v>0</v>
      </c>
      <c r="O47" s="175">
        <f>'خلاصه  هزینه ای'!O46+'خلاصه اختصاصی'!O46</f>
        <v>0</v>
      </c>
      <c r="P47" s="175">
        <f>'خلاصه  هزینه ای'!P46+'خلاصه اختصاصی'!P46</f>
        <v>0</v>
      </c>
      <c r="Q47" s="175">
        <f>'خلاصه  هزینه ای'!Q46+'خلاصه اختصاصی'!Q46</f>
        <v>0</v>
      </c>
      <c r="R47" s="175">
        <f>'خلاصه  هزینه ای'!R46+'خلاصه اختصاصی'!R46</f>
        <v>0</v>
      </c>
      <c r="S47" s="175">
        <f>'خلاصه  هزینه ای'!S46+'خلاصه اختصاصی'!S46</f>
        <v>0</v>
      </c>
      <c r="T47" s="175">
        <f>SUM(P47:S47)</f>
        <v>0</v>
      </c>
    </row>
    <row r="48" spans="1:20" ht="25.5" hidden="1" customHeight="1" x14ac:dyDescent="0.25">
      <c r="A48" s="627"/>
      <c r="B48" s="152" t="s">
        <v>191</v>
      </c>
      <c r="C48" s="175">
        <f t="shared" ref="C48:T48" si="18">SUM(C46:C47)</f>
        <v>0</v>
      </c>
      <c r="D48" s="175">
        <f t="shared" si="18"/>
        <v>0</v>
      </c>
      <c r="E48" s="175">
        <f t="shared" si="18"/>
        <v>0</v>
      </c>
      <c r="F48" s="175">
        <f t="shared" si="18"/>
        <v>0</v>
      </c>
      <c r="G48" s="175">
        <f t="shared" si="18"/>
        <v>0</v>
      </c>
      <c r="H48" s="175">
        <f t="shared" si="18"/>
        <v>0</v>
      </c>
      <c r="I48" s="175">
        <f t="shared" si="18"/>
        <v>0</v>
      </c>
      <c r="J48" s="175">
        <f t="shared" si="18"/>
        <v>0</v>
      </c>
      <c r="K48" s="175">
        <f t="shared" si="18"/>
        <v>0</v>
      </c>
      <c r="L48" s="175">
        <f t="shared" si="18"/>
        <v>0</v>
      </c>
      <c r="M48" s="175">
        <f t="shared" si="18"/>
        <v>0</v>
      </c>
      <c r="N48" s="175">
        <f t="shared" si="18"/>
        <v>0</v>
      </c>
      <c r="O48" s="175">
        <f t="shared" si="18"/>
        <v>0</v>
      </c>
      <c r="P48" s="175">
        <f t="shared" si="18"/>
        <v>0</v>
      </c>
      <c r="Q48" s="175">
        <f t="shared" si="18"/>
        <v>0</v>
      </c>
      <c r="R48" s="175">
        <f t="shared" si="18"/>
        <v>0</v>
      </c>
      <c r="S48" s="175">
        <f t="shared" si="18"/>
        <v>0</v>
      </c>
      <c r="T48" s="175">
        <f t="shared" si="18"/>
        <v>0</v>
      </c>
    </row>
    <row r="49" spans="1:20" ht="25.5" customHeight="1" x14ac:dyDescent="0.25">
      <c r="A49" s="627"/>
      <c r="B49" s="152" t="s">
        <v>186</v>
      </c>
      <c r="C49" s="175">
        <f>'خلاصه  هزینه ای'!C48+'خلاصه اختصاصی'!C48</f>
        <v>0</v>
      </c>
      <c r="D49" s="175">
        <f>'خلاصه  هزینه ای'!D48+'خلاصه اختصاصی'!D48</f>
        <v>0</v>
      </c>
      <c r="E49" s="175">
        <f>'خلاصه  هزینه ای'!E48+'خلاصه اختصاصی'!E48</f>
        <v>0</v>
      </c>
      <c r="F49" s="175">
        <f>'خلاصه  هزینه ای'!F48+'خلاصه اختصاصی'!F48</f>
        <v>0</v>
      </c>
      <c r="G49" s="175">
        <f>'خلاصه  هزینه ای'!G48+'خلاصه اختصاصی'!G48</f>
        <v>0</v>
      </c>
      <c r="H49" s="175">
        <f>SUM(D49:G49)</f>
        <v>0</v>
      </c>
      <c r="I49" s="175">
        <f>'خلاصه  هزینه ای'!I48+'خلاصه اختصاصی'!I48</f>
        <v>0</v>
      </c>
      <c r="J49" s="175">
        <f>'خلاصه  هزینه ای'!J48+'خلاصه اختصاصی'!J48</f>
        <v>0</v>
      </c>
      <c r="K49" s="175">
        <f>'خلاصه  هزینه ای'!K48+'خلاصه اختصاصی'!K48</f>
        <v>0</v>
      </c>
      <c r="L49" s="175">
        <f>'خلاصه  هزینه ای'!L48+'خلاصه اختصاصی'!L48</f>
        <v>0</v>
      </c>
      <c r="M49" s="175">
        <f>'خلاصه  هزینه ای'!M48+'خلاصه اختصاصی'!M48</f>
        <v>0</v>
      </c>
      <c r="N49" s="175">
        <f>SUM(J49:M49)</f>
        <v>0</v>
      </c>
      <c r="O49" s="175">
        <f>'خلاصه  هزینه ای'!O48+'خلاصه اختصاصی'!O48</f>
        <v>0</v>
      </c>
      <c r="P49" s="175">
        <f>'خلاصه  هزینه ای'!P48+'خلاصه اختصاصی'!P48</f>
        <v>0</v>
      </c>
      <c r="Q49" s="175">
        <f>'خلاصه  هزینه ای'!Q48+'خلاصه اختصاصی'!Q48</f>
        <v>0</v>
      </c>
      <c r="R49" s="175">
        <f>'خلاصه  هزینه ای'!R48+'خلاصه اختصاصی'!R48</f>
        <v>0</v>
      </c>
      <c r="S49" s="175">
        <f>'خلاصه  هزینه ای'!S48+'خلاصه اختصاصی'!S48</f>
        <v>0</v>
      </c>
      <c r="T49" s="175">
        <f>SUM(P49:S49)</f>
        <v>0</v>
      </c>
    </row>
    <row r="50" spans="1:20" ht="25.5" customHeight="1" x14ac:dyDescent="0.25">
      <c r="A50" s="659" t="s">
        <v>195</v>
      </c>
      <c r="B50" s="659"/>
      <c r="C50" s="150">
        <f t="shared" ref="C50:T50" si="19">SUM(C45,C48,C49)</f>
        <v>0</v>
      </c>
      <c r="D50" s="150">
        <f t="shared" si="19"/>
        <v>0</v>
      </c>
      <c r="E50" s="150">
        <f t="shared" si="19"/>
        <v>0</v>
      </c>
      <c r="F50" s="150">
        <f t="shared" si="19"/>
        <v>0</v>
      </c>
      <c r="G50" s="150">
        <f t="shared" si="19"/>
        <v>0</v>
      </c>
      <c r="H50" s="150">
        <f t="shared" si="19"/>
        <v>0</v>
      </c>
      <c r="I50" s="150">
        <f t="shared" si="19"/>
        <v>0</v>
      </c>
      <c r="J50" s="150">
        <f t="shared" si="19"/>
        <v>0</v>
      </c>
      <c r="K50" s="150">
        <f t="shared" si="19"/>
        <v>0</v>
      </c>
      <c r="L50" s="150">
        <f t="shared" si="19"/>
        <v>0</v>
      </c>
      <c r="M50" s="150">
        <f t="shared" si="19"/>
        <v>0</v>
      </c>
      <c r="N50" s="150">
        <f t="shared" si="19"/>
        <v>0</v>
      </c>
      <c r="O50" s="150">
        <f t="shared" si="19"/>
        <v>0</v>
      </c>
      <c r="P50" s="150">
        <f t="shared" si="19"/>
        <v>0</v>
      </c>
      <c r="Q50" s="150">
        <f t="shared" si="19"/>
        <v>0</v>
      </c>
      <c r="R50" s="150">
        <f t="shared" si="19"/>
        <v>0</v>
      </c>
      <c r="S50" s="150">
        <f t="shared" si="19"/>
        <v>0</v>
      </c>
      <c r="T50" s="150">
        <f t="shared" si="19"/>
        <v>0</v>
      </c>
    </row>
    <row r="51" spans="1:20" s="157" customFormat="1" ht="5.25" customHeight="1" x14ac:dyDescent="0.25"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</row>
    <row r="52" spans="1:20" ht="25.5" customHeight="1" x14ac:dyDescent="0.25">
      <c r="A52" s="662" t="s">
        <v>201</v>
      </c>
      <c r="B52" s="662"/>
      <c r="C52" s="175">
        <f>SUM(C50,C37,C23)</f>
        <v>0</v>
      </c>
      <c r="D52" s="175">
        <f t="shared" ref="D52:T52" si="20">SUM(D50,D37,D23)</f>
        <v>2910000000</v>
      </c>
      <c r="E52" s="175">
        <f t="shared" si="20"/>
        <v>0</v>
      </c>
      <c r="F52" s="175">
        <f t="shared" si="20"/>
        <v>0</v>
      </c>
      <c r="G52" s="175">
        <f t="shared" si="20"/>
        <v>0</v>
      </c>
      <c r="H52" s="175">
        <f t="shared" si="20"/>
        <v>2910000000</v>
      </c>
      <c r="I52" s="175">
        <f t="shared" si="20"/>
        <v>-6199000000</v>
      </c>
      <c r="J52" s="175">
        <f t="shared" si="20"/>
        <v>12824200000</v>
      </c>
      <c r="K52" s="175">
        <f t="shared" si="20"/>
        <v>0</v>
      </c>
      <c r="L52" s="175">
        <f t="shared" si="20"/>
        <v>0</v>
      </c>
      <c r="M52" s="175">
        <f t="shared" si="20"/>
        <v>0</v>
      </c>
      <c r="N52" s="175">
        <f t="shared" si="20"/>
        <v>6625200000</v>
      </c>
      <c r="O52" s="175">
        <f t="shared" si="20"/>
        <v>0</v>
      </c>
      <c r="P52" s="175">
        <f t="shared" si="20"/>
        <v>0</v>
      </c>
      <c r="Q52" s="175">
        <f t="shared" si="20"/>
        <v>0</v>
      </c>
      <c r="R52" s="175">
        <f t="shared" si="20"/>
        <v>0</v>
      </c>
      <c r="S52" s="175">
        <f t="shared" si="20"/>
        <v>0</v>
      </c>
      <c r="T52" s="175">
        <f t="shared" si="20"/>
        <v>0</v>
      </c>
    </row>
    <row r="53" spans="1:20" s="157" customFormat="1" ht="25.5" hidden="1" customHeight="1" x14ac:dyDescent="0.25">
      <c r="C53" s="176">
        <f>'خلاصه  هزینه ای'!C51+'خلاصه اختصاصی'!C51</f>
        <v>0</v>
      </c>
      <c r="D53" s="176">
        <f>'خلاصه  هزینه ای'!D51+'خلاصه اختصاصی'!D51</f>
        <v>2910000000</v>
      </c>
      <c r="E53" s="176">
        <f>'خلاصه  هزینه ای'!E51+'خلاصه اختصاصی'!E51</f>
        <v>0</v>
      </c>
      <c r="F53" s="176">
        <f>'خلاصه  هزینه ای'!F51+'خلاصه اختصاصی'!F51</f>
        <v>0</v>
      </c>
      <c r="G53" s="176">
        <f>'خلاصه  هزینه ای'!G51+'خلاصه اختصاصی'!G51</f>
        <v>0</v>
      </c>
      <c r="H53" s="176">
        <f>'خلاصه  هزینه ای'!H51+'خلاصه اختصاصی'!H51</f>
        <v>2910000000</v>
      </c>
      <c r="I53" s="176">
        <f>'خلاصه  هزینه ای'!I51+'خلاصه اختصاصی'!I51</f>
        <v>-6199000000</v>
      </c>
      <c r="J53" s="176">
        <f>'خلاصه  هزینه ای'!J51+'خلاصه اختصاصی'!J51</f>
        <v>12824200000</v>
      </c>
      <c r="K53" s="176">
        <f>'خلاصه  هزینه ای'!K51+'خلاصه اختصاصی'!K51</f>
        <v>0</v>
      </c>
      <c r="L53" s="176">
        <f>'خلاصه  هزینه ای'!L51+'خلاصه اختصاصی'!L51</f>
        <v>0</v>
      </c>
      <c r="M53" s="176">
        <f>'خلاصه  هزینه ای'!M51+'خلاصه اختصاصی'!M51</f>
        <v>0</v>
      </c>
      <c r="N53" s="176">
        <f>'خلاصه  هزینه ای'!N51+'خلاصه اختصاصی'!N51</f>
        <v>6625200000</v>
      </c>
      <c r="O53" s="176">
        <f>'خلاصه  هزینه ای'!O51+'خلاصه اختصاصی'!O51</f>
        <v>0</v>
      </c>
      <c r="P53" s="176">
        <f>'خلاصه  هزینه ای'!P51+'خلاصه اختصاصی'!P51</f>
        <v>0</v>
      </c>
      <c r="Q53" s="176">
        <f>'خلاصه  هزینه ای'!Q51+'خلاصه اختصاصی'!Q51</f>
        <v>0</v>
      </c>
      <c r="R53" s="176">
        <f>'خلاصه  هزینه ای'!R51+'خلاصه اختصاصی'!R51</f>
        <v>0</v>
      </c>
      <c r="S53" s="176">
        <f>'خلاصه  هزینه ای'!S51+'خلاصه اختصاصی'!S51</f>
        <v>0</v>
      </c>
      <c r="T53" s="176">
        <f>'خلاصه  هزینه ای'!T51+'خلاصه اختصاصی'!T51</f>
        <v>0</v>
      </c>
    </row>
    <row r="54" spans="1:20" ht="25.5" hidden="1" customHeight="1" x14ac:dyDescent="0.25">
      <c r="C54" s="177">
        <f>C52-C53</f>
        <v>0</v>
      </c>
      <c r="D54" s="177">
        <f t="shared" ref="D54:T54" si="21">D52-D53</f>
        <v>0</v>
      </c>
      <c r="E54" s="177">
        <f t="shared" si="21"/>
        <v>0</v>
      </c>
      <c r="F54" s="177">
        <f t="shared" si="21"/>
        <v>0</v>
      </c>
      <c r="G54" s="177">
        <f t="shared" si="21"/>
        <v>0</v>
      </c>
      <c r="H54" s="177">
        <f t="shared" si="21"/>
        <v>0</v>
      </c>
      <c r="I54" s="177">
        <f t="shared" si="21"/>
        <v>0</v>
      </c>
      <c r="J54" s="177">
        <f t="shared" si="21"/>
        <v>0</v>
      </c>
      <c r="K54" s="177">
        <f t="shared" si="21"/>
        <v>0</v>
      </c>
      <c r="L54" s="177">
        <f t="shared" si="21"/>
        <v>0</v>
      </c>
      <c r="M54" s="177">
        <f t="shared" si="21"/>
        <v>0</v>
      </c>
      <c r="N54" s="177">
        <f t="shared" si="21"/>
        <v>0</v>
      </c>
      <c r="O54" s="177">
        <f t="shared" si="21"/>
        <v>0</v>
      </c>
      <c r="P54" s="177">
        <f t="shared" si="21"/>
        <v>0</v>
      </c>
      <c r="Q54" s="177">
        <f t="shared" si="21"/>
        <v>0</v>
      </c>
      <c r="R54" s="177">
        <f t="shared" si="21"/>
        <v>0</v>
      </c>
      <c r="S54" s="177">
        <f t="shared" si="21"/>
        <v>0</v>
      </c>
      <c r="T54" s="177">
        <f t="shared" si="21"/>
        <v>0</v>
      </c>
    </row>
    <row r="55" spans="1:20" ht="25.5" customHeight="1" x14ac:dyDescent="0.25">
      <c r="O55" s="296">
        <v>44018099788</v>
      </c>
      <c r="P55" s="297" t="s">
        <v>190</v>
      </c>
    </row>
    <row r="56" spans="1:20" ht="25.5" customHeight="1" x14ac:dyDescent="0.25">
      <c r="O56" s="296">
        <v>58185699026</v>
      </c>
      <c r="P56" s="297" t="s">
        <v>191</v>
      </c>
    </row>
    <row r="57" spans="1:20" ht="25.5" customHeight="1" x14ac:dyDescent="0.25">
      <c r="O57" s="296">
        <v>11806046732</v>
      </c>
      <c r="P57" s="297" t="s">
        <v>186</v>
      </c>
    </row>
    <row r="58" spans="1:20" ht="25.5" customHeight="1" x14ac:dyDescent="0.25">
      <c r="O58" s="296">
        <f>SUM(O55,O56,O57)</f>
        <v>114009845546</v>
      </c>
      <c r="P58" s="297" t="s">
        <v>69</v>
      </c>
    </row>
  </sheetData>
  <mergeCells count="26">
    <mergeCell ref="A23:B23"/>
    <mergeCell ref="A26:T26"/>
    <mergeCell ref="A27:B28"/>
    <mergeCell ref="C27:H27"/>
    <mergeCell ref="I27:N27"/>
    <mergeCell ref="O27:T27"/>
    <mergeCell ref="A1:T1"/>
    <mergeCell ref="A5:A12"/>
    <mergeCell ref="A13:B13"/>
    <mergeCell ref="A14:A21"/>
    <mergeCell ref="A22:B22"/>
    <mergeCell ref="A2:T2"/>
    <mergeCell ref="A3:B4"/>
    <mergeCell ref="C3:H3"/>
    <mergeCell ref="I3:N3"/>
    <mergeCell ref="O3:T3"/>
    <mergeCell ref="A50:B50"/>
    <mergeCell ref="A52:B52"/>
    <mergeCell ref="A29:A36"/>
    <mergeCell ref="A37:B37"/>
    <mergeCell ref="A39:T39"/>
    <mergeCell ref="A40:B41"/>
    <mergeCell ref="C40:H40"/>
    <mergeCell ref="I40:N40"/>
    <mergeCell ref="O40:T40"/>
    <mergeCell ref="A42:A49"/>
  </mergeCells>
  <pageMargins left="0.19685039370078741" right="0.19685039370078741" top="0.74803149606299213" bottom="0.74803149606299213" header="0.31496062992125984" footer="0.31496062992125984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0FD3-A816-41F6-9F7C-D8DB9592CA5D}">
  <dimension ref="A1:V56"/>
  <sheetViews>
    <sheetView rightToLeft="1" topLeftCell="E35" zoomScale="91" zoomScaleNormal="91" workbookViewId="0">
      <selection activeCell="N55" sqref="N55"/>
    </sheetView>
  </sheetViews>
  <sheetFormatPr defaultColWidth="10.7109375" defaultRowHeight="25.5" customHeight="1" x14ac:dyDescent="0.25"/>
  <cols>
    <col min="1" max="1" width="17.28515625" style="154" customWidth="1"/>
    <col min="2" max="2" width="13.140625" style="154" customWidth="1"/>
    <col min="3" max="3" width="14.85546875" style="144" customWidth="1"/>
    <col min="4" max="4" width="13.28515625" style="155" customWidth="1"/>
    <col min="5" max="5" width="10.85546875" style="144" customWidth="1"/>
    <col min="6" max="6" width="14" style="144" customWidth="1"/>
    <col min="7" max="7" width="12.28515625" style="144" customWidth="1"/>
    <col min="8" max="8" width="14.5703125" style="144" customWidth="1"/>
    <col min="9" max="9" width="14.7109375" style="144" customWidth="1"/>
    <col min="10" max="10" width="14.140625" style="155" customWidth="1"/>
    <col min="11" max="11" width="11" style="144" customWidth="1"/>
    <col min="12" max="12" width="14.85546875" style="144" customWidth="1"/>
    <col min="13" max="13" width="12.85546875" style="144" customWidth="1"/>
    <col min="14" max="14" width="15.5703125" style="144" bestFit="1" customWidth="1"/>
    <col min="15" max="15" width="15" style="144" bestFit="1" customWidth="1"/>
    <col min="16" max="16" width="14.28515625" style="144" bestFit="1" customWidth="1"/>
    <col min="17" max="17" width="13.42578125" style="144" bestFit="1" customWidth="1"/>
    <col min="18" max="18" width="14.5703125" style="144" bestFit="1" customWidth="1"/>
    <col min="19" max="19" width="13.5703125" style="144" bestFit="1" customWidth="1"/>
    <col min="20" max="20" width="15" style="144" bestFit="1" customWidth="1"/>
    <col min="21" max="21" width="10.7109375" style="144"/>
    <col min="22" max="22" width="15.28515625" style="144" bestFit="1" customWidth="1"/>
    <col min="23" max="16384" width="10.7109375" style="144"/>
  </cols>
  <sheetData>
    <row r="1" spans="1:22" ht="25.5" customHeight="1" x14ac:dyDescent="0.25">
      <c r="A1" s="641" t="s">
        <v>194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</row>
    <row r="2" spans="1:22" ht="25.5" customHeight="1" x14ac:dyDescent="0.25">
      <c r="A2" s="629" t="s">
        <v>140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</row>
    <row r="3" spans="1:22" ht="25.5" customHeight="1" x14ac:dyDescent="0.25">
      <c r="A3" s="630" t="s">
        <v>5</v>
      </c>
      <c r="B3" s="631"/>
      <c r="C3" s="629" t="s">
        <v>200</v>
      </c>
      <c r="D3" s="629"/>
      <c r="E3" s="629"/>
      <c r="F3" s="629"/>
      <c r="G3" s="629"/>
      <c r="H3" s="629"/>
      <c r="I3" s="629" t="s">
        <v>199</v>
      </c>
      <c r="J3" s="629"/>
      <c r="K3" s="629"/>
      <c r="L3" s="629"/>
      <c r="M3" s="629"/>
      <c r="N3" s="629"/>
      <c r="O3" s="629" t="s">
        <v>178</v>
      </c>
      <c r="P3" s="629"/>
      <c r="Q3" s="629"/>
      <c r="R3" s="629"/>
      <c r="S3" s="629"/>
      <c r="T3" s="629"/>
    </row>
    <row r="4" spans="1:22" ht="25.5" customHeight="1" x14ac:dyDescent="0.25">
      <c r="A4" s="632"/>
      <c r="B4" s="633"/>
      <c r="C4" s="163" t="s">
        <v>9</v>
      </c>
      <c r="D4" s="146" t="s">
        <v>10</v>
      </c>
      <c r="E4" s="163" t="s">
        <v>11</v>
      </c>
      <c r="F4" s="163" t="s">
        <v>12</v>
      </c>
      <c r="G4" s="163" t="s">
        <v>180</v>
      </c>
      <c r="H4" s="163" t="s">
        <v>0</v>
      </c>
      <c r="I4" s="163" t="s">
        <v>9</v>
      </c>
      <c r="J4" s="146" t="s">
        <v>10</v>
      </c>
      <c r="K4" s="163" t="s">
        <v>11</v>
      </c>
      <c r="L4" s="163" t="s">
        <v>12</v>
      </c>
      <c r="M4" s="163" t="s">
        <v>180</v>
      </c>
      <c r="N4" s="163" t="s">
        <v>0</v>
      </c>
      <c r="O4" s="163" t="s">
        <v>9</v>
      </c>
      <c r="P4" s="146" t="s">
        <v>10</v>
      </c>
      <c r="Q4" s="163" t="s">
        <v>11</v>
      </c>
      <c r="R4" s="163" t="s">
        <v>12</v>
      </c>
      <c r="S4" s="163" t="s">
        <v>180</v>
      </c>
      <c r="T4" s="163" t="s">
        <v>0</v>
      </c>
    </row>
    <row r="5" spans="1:22" ht="25.5" hidden="1" customHeight="1" x14ac:dyDescent="0.25">
      <c r="A5" s="626" t="s">
        <v>181</v>
      </c>
      <c r="B5" s="161" t="s">
        <v>187</v>
      </c>
      <c r="C5" s="148">
        <f>'خلاصه  هزینه ای'!C5+'خلاصه اختصاصی'!C5</f>
        <v>0</v>
      </c>
      <c r="D5" s="148">
        <f>'خلاصه  هزینه ای'!D5+'خلاصه اختصاصی'!D5</f>
        <v>0</v>
      </c>
      <c r="E5" s="148">
        <f>'خلاصه  هزینه ای'!E5+'خلاصه اختصاصی'!E5</f>
        <v>0</v>
      </c>
      <c r="F5" s="148">
        <f>'خلاصه  هزینه ای'!F5+'خلاصه اختصاصی'!F5</f>
        <v>0</v>
      </c>
      <c r="G5" s="148">
        <f>'خلاصه  هزینه ای'!G5+'خلاصه اختصاصی'!G5</f>
        <v>0</v>
      </c>
      <c r="H5" s="148">
        <f>SUM(C5:G5)</f>
        <v>0</v>
      </c>
      <c r="I5" s="148">
        <f>'خلاصه  هزینه ای'!I5+'خلاصه اختصاصی'!I5</f>
        <v>-6199000000</v>
      </c>
      <c r="J5" s="148">
        <f>'خلاصه  هزینه ای'!J5+'خلاصه اختصاصی'!J5</f>
        <v>0</v>
      </c>
      <c r="K5" s="148">
        <f>'خلاصه  هزینه ای'!K5+'خلاصه اختصاصی'!K5</f>
        <v>0</v>
      </c>
      <c r="L5" s="148">
        <f>'خلاصه  هزینه ای'!L5+'خلاصه اختصاصی'!L5</f>
        <v>0</v>
      </c>
      <c r="M5" s="148">
        <f>'خلاصه  هزینه ای'!M5+'خلاصه اختصاصی'!M5</f>
        <v>0</v>
      </c>
      <c r="N5" s="148">
        <f>SUM(I5:M5)</f>
        <v>-6199000000</v>
      </c>
      <c r="O5" s="148">
        <f>'خلاصه  هزینه ای'!O5+'خلاصه اختصاصی'!O5</f>
        <v>0</v>
      </c>
      <c r="P5" s="148">
        <f>'خلاصه  هزینه ای'!P5+'خلاصه اختصاصی'!P5</f>
        <v>0</v>
      </c>
      <c r="Q5" s="148">
        <f>'خلاصه  هزینه ای'!Q5+'خلاصه اختصاصی'!Q5</f>
        <v>0</v>
      </c>
      <c r="R5" s="148">
        <f>'خلاصه  هزینه ای'!R5+'خلاصه اختصاصی'!R5</f>
        <v>0</v>
      </c>
      <c r="S5" s="148">
        <f>'خلاصه  هزینه ای'!S5+'خلاصه اختصاصی'!S5</f>
        <v>0</v>
      </c>
      <c r="T5" s="148">
        <f>SUM(O5:S5)</f>
        <v>0</v>
      </c>
    </row>
    <row r="6" spans="1:22" ht="25.5" hidden="1" customHeight="1" x14ac:dyDescent="0.25">
      <c r="A6" s="627"/>
      <c r="B6" s="161" t="s">
        <v>188</v>
      </c>
      <c r="C6" s="148">
        <f>'خلاصه  هزینه ای'!C6+'خلاصه اختصاصی'!C6</f>
        <v>0</v>
      </c>
      <c r="D6" s="148">
        <f>'خلاصه  هزینه ای'!D6+'خلاصه اختصاصی'!D6</f>
        <v>0</v>
      </c>
      <c r="E6" s="148">
        <f>'خلاصه  هزینه ای'!E6+'خلاصه اختصاصی'!E6</f>
        <v>0</v>
      </c>
      <c r="F6" s="148">
        <f>'خلاصه  هزینه ای'!F6+'خلاصه اختصاصی'!F6</f>
        <v>0</v>
      </c>
      <c r="G6" s="148">
        <f>'خلاصه  هزینه ای'!G6+'خلاصه اختصاصی'!G6</f>
        <v>0</v>
      </c>
      <c r="H6" s="148">
        <f t="shared" ref="H6:H21" si="0">SUM(C6:G6)</f>
        <v>0</v>
      </c>
      <c r="I6" s="148">
        <f>'خلاصه  هزینه ای'!I6+'خلاصه اختصاصی'!I6</f>
        <v>0</v>
      </c>
      <c r="J6" s="148">
        <f>'خلاصه  هزینه ای'!J6+'خلاصه اختصاصی'!J6</f>
        <v>0</v>
      </c>
      <c r="K6" s="148">
        <f>'خلاصه  هزینه ای'!K6+'خلاصه اختصاصی'!K6</f>
        <v>0</v>
      </c>
      <c r="L6" s="148">
        <f>'خلاصه  هزینه ای'!L6+'خلاصه اختصاصی'!L6</f>
        <v>0</v>
      </c>
      <c r="M6" s="148">
        <f>'خلاصه  هزینه ای'!M6+'خلاصه اختصاصی'!M6</f>
        <v>0</v>
      </c>
      <c r="N6" s="148">
        <f t="shared" ref="N6:N21" si="1">SUM(I6:M6)</f>
        <v>0</v>
      </c>
      <c r="O6" s="148">
        <f>'خلاصه  هزینه ای'!O6+'خلاصه اختصاصی'!O6</f>
        <v>0</v>
      </c>
      <c r="P6" s="148">
        <f>'خلاصه  هزینه ای'!P6+'خلاصه اختصاصی'!P6</f>
        <v>0</v>
      </c>
      <c r="Q6" s="148">
        <f>'خلاصه  هزینه ای'!Q6+'خلاصه اختصاصی'!Q6</f>
        <v>0</v>
      </c>
      <c r="R6" s="148">
        <f>'خلاصه  هزینه ای'!R6+'خلاصه اختصاصی'!R6</f>
        <v>0</v>
      </c>
      <c r="S6" s="148">
        <f>'خلاصه  هزینه ای'!S6+'خلاصه اختصاصی'!S6</f>
        <v>0</v>
      </c>
      <c r="T6" s="148">
        <f>SUM(O6:S6)</f>
        <v>0</v>
      </c>
    </row>
    <row r="7" spans="1:22" ht="25.5" hidden="1" customHeight="1" x14ac:dyDescent="0.25">
      <c r="A7" s="627"/>
      <c r="B7" s="161" t="s">
        <v>189</v>
      </c>
      <c r="C7" s="148">
        <f>'خلاصه  هزینه ای'!C7+'خلاصه اختصاصی'!C7</f>
        <v>0</v>
      </c>
      <c r="D7" s="148">
        <f>'خلاصه  هزینه ای'!D7+'خلاصه اختصاصی'!D7</f>
        <v>0</v>
      </c>
      <c r="E7" s="148">
        <f>'خلاصه  هزینه ای'!E7+'خلاصه اختصاصی'!E7</f>
        <v>0</v>
      </c>
      <c r="F7" s="148">
        <f>'خلاصه  هزینه ای'!F7+'خلاصه اختصاصی'!F7</f>
        <v>0</v>
      </c>
      <c r="G7" s="148">
        <f>'خلاصه  هزینه ای'!G7+'خلاصه اختصاصی'!G7</f>
        <v>0</v>
      </c>
      <c r="H7" s="148">
        <f t="shared" si="0"/>
        <v>0</v>
      </c>
      <c r="I7" s="148">
        <f>'خلاصه  هزینه ای'!I7+'خلاصه اختصاصی'!I7</f>
        <v>0</v>
      </c>
      <c r="J7" s="148">
        <f>'خلاصه  هزینه ای'!J7+'خلاصه اختصاصی'!J7</f>
        <v>0</v>
      </c>
      <c r="K7" s="148">
        <f>'خلاصه  هزینه ای'!K7+'خلاصه اختصاصی'!K7</f>
        <v>0</v>
      </c>
      <c r="L7" s="148">
        <f>'خلاصه  هزینه ای'!L7+'خلاصه اختصاصی'!L7</f>
        <v>0</v>
      </c>
      <c r="M7" s="148">
        <f>'خلاصه  هزینه ای'!M7+'خلاصه اختصاصی'!M7</f>
        <v>0</v>
      </c>
      <c r="N7" s="148">
        <f t="shared" si="1"/>
        <v>0</v>
      </c>
      <c r="O7" s="148">
        <f>'خلاصه  هزینه ای'!O7+'خلاصه اختصاصی'!O7</f>
        <v>0</v>
      </c>
      <c r="P7" s="148">
        <f>'خلاصه  هزینه ای'!P7+'خلاصه اختصاصی'!P7</f>
        <v>0</v>
      </c>
      <c r="Q7" s="148">
        <f>'خلاصه  هزینه ای'!Q7+'خلاصه اختصاصی'!Q7</f>
        <v>0</v>
      </c>
      <c r="R7" s="148">
        <f>'خلاصه  هزینه ای'!R7+'خلاصه اختصاصی'!R7</f>
        <v>0</v>
      </c>
      <c r="S7" s="148">
        <f>'خلاصه  هزینه ای'!S7+'خلاصه اختصاصی'!S7</f>
        <v>0</v>
      </c>
      <c r="T7" s="148">
        <f>SUM(O7:S7)</f>
        <v>0</v>
      </c>
    </row>
    <row r="8" spans="1:22" ht="25.5" customHeight="1" x14ac:dyDescent="0.25">
      <c r="A8" s="627"/>
      <c r="B8" s="152" t="s">
        <v>190</v>
      </c>
      <c r="C8" s="175">
        <f>SUM(C5:C7)</f>
        <v>0</v>
      </c>
      <c r="D8" s="175">
        <f t="shared" ref="D8:T8" si="2">SUM(D5:D7)</f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-6199000000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  <c r="N8" s="175">
        <f t="shared" si="2"/>
        <v>-6199000000</v>
      </c>
      <c r="O8" s="175">
        <f t="shared" si="2"/>
        <v>0</v>
      </c>
      <c r="P8" s="175">
        <f t="shared" si="2"/>
        <v>0</v>
      </c>
      <c r="Q8" s="175">
        <f t="shared" si="2"/>
        <v>0</v>
      </c>
      <c r="R8" s="175">
        <f t="shared" si="2"/>
        <v>0</v>
      </c>
      <c r="S8" s="175">
        <f t="shared" si="2"/>
        <v>0</v>
      </c>
      <c r="T8" s="175">
        <f t="shared" si="2"/>
        <v>0</v>
      </c>
      <c r="V8" s="294">
        <f>SUM(T8,T17,T32)</f>
        <v>0</v>
      </c>
    </row>
    <row r="9" spans="1:22" ht="25.5" hidden="1" customHeight="1" x14ac:dyDescent="0.25">
      <c r="A9" s="627"/>
      <c r="B9" s="151" t="s">
        <v>184</v>
      </c>
      <c r="C9" s="175">
        <f>'خلاصه  هزینه ای'!C9+'خلاصه اختصاصی'!C9</f>
        <v>0</v>
      </c>
      <c r="D9" s="175">
        <f>'خلاصه  هزینه ای'!D9+'خلاصه اختصاصی'!D9</f>
        <v>0</v>
      </c>
      <c r="E9" s="175">
        <f>'خلاصه  هزینه ای'!E9+'خلاصه اختصاصی'!E9</f>
        <v>0</v>
      </c>
      <c r="F9" s="175">
        <f>'خلاصه  هزینه ای'!F9+'خلاصه اختصاصی'!F9</f>
        <v>0</v>
      </c>
      <c r="G9" s="175">
        <f>'خلاصه  هزینه ای'!G9+'خلاصه اختصاصی'!G9</f>
        <v>0</v>
      </c>
      <c r="H9" s="175">
        <f t="shared" si="0"/>
        <v>0</v>
      </c>
      <c r="I9" s="175">
        <f>'خلاصه  هزینه ای'!I9+'خلاصه اختصاصی'!I9</f>
        <v>0</v>
      </c>
      <c r="J9" s="175">
        <f>'خلاصه  هزینه ای'!J9+'خلاصه اختصاصی'!J9</f>
        <v>0</v>
      </c>
      <c r="K9" s="175">
        <f>'خلاصه  هزینه ای'!K9+'خلاصه اختصاصی'!K9</f>
        <v>0</v>
      </c>
      <c r="L9" s="175">
        <f>'خلاصه  هزینه ای'!L9+'خلاصه اختصاصی'!L9</f>
        <v>0</v>
      </c>
      <c r="M9" s="175">
        <f>'خلاصه  هزینه ای'!M9+'خلاصه اختصاصی'!M9</f>
        <v>0</v>
      </c>
      <c r="N9" s="175">
        <f t="shared" si="1"/>
        <v>0</v>
      </c>
      <c r="O9" s="175">
        <f>'خلاصه  هزینه ای'!O9+'خلاصه اختصاصی'!O9</f>
        <v>0</v>
      </c>
      <c r="P9" s="175">
        <f>'خلاصه  هزینه ای'!P9+'خلاصه اختصاصی'!P9</f>
        <v>0</v>
      </c>
      <c r="Q9" s="175">
        <f>'خلاصه  هزینه ای'!Q9+'خلاصه اختصاصی'!Q9</f>
        <v>0</v>
      </c>
      <c r="R9" s="175">
        <f>'خلاصه  هزینه ای'!R9+'خلاصه اختصاصی'!R9</f>
        <v>0</v>
      </c>
      <c r="S9" s="175">
        <f>'خلاصه  هزینه ای'!S9+'خلاصه اختصاصی'!S9</f>
        <v>0</v>
      </c>
      <c r="T9" s="175">
        <f>SUM(O9:S9)</f>
        <v>0</v>
      </c>
    </row>
    <row r="10" spans="1:22" ht="25.5" hidden="1" customHeight="1" x14ac:dyDescent="0.25">
      <c r="A10" s="627"/>
      <c r="B10" s="152" t="s">
        <v>185</v>
      </c>
      <c r="C10" s="175">
        <f>'خلاصه  هزینه ای'!C10+'خلاصه اختصاصی'!C10</f>
        <v>0</v>
      </c>
      <c r="D10" s="175">
        <f>'خلاصه  هزینه ای'!D10+'خلاصه اختصاصی'!D10</f>
        <v>0</v>
      </c>
      <c r="E10" s="175">
        <f>'خلاصه  هزینه ای'!E10+'خلاصه اختصاصی'!E10</f>
        <v>0</v>
      </c>
      <c r="F10" s="175">
        <f>'خلاصه  هزینه ای'!F10+'خلاصه اختصاصی'!F10</f>
        <v>0</v>
      </c>
      <c r="G10" s="175">
        <f>'خلاصه  هزینه ای'!G10+'خلاصه اختصاصی'!G10</f>
        <v>0</v>
      </c>
      <c r="H10" s="175">
        <f t="shared" si="0"/>
        <v>0</v>
      </c>
      <c r="I10" s="175">
        <f>'خلاصه  هزینه ای'!I10+'خلاصه اختصاصی'!I10</f>
        <v>0</v>
      </c>
      <c r="J10" s="175">
        <f>'خلاصه  هزینه ای'!J10+'خلاصه اختصاصی'!J10</f>
        <v>0</v>
      </c>
      <c r="K10" s="175">
        <f>'خلاصه  هزینه ای'!K10+'خلاصه اختصاصی'!K10</f>
        <v>0</v>
      </c>
      <c r="L10" s="175">
        <f>'خلاصه  هزینه ای'!L10+'خلاصه اختصاصی'!L10</f>
        <v>0</v>
      </c>
      <c r="M10" s="175">
        <f>'خلاصه  هزینه ای'!M10+'خلاصه اختصاصی'!M10</f>
        <v>0</v>
      </c>
      <c r="N10" s="175">
        <f t="shared" si="1"/>
        <v>0</v>
      </c>
      <c r="O10" s="175">
        <f>'خلاصه  هزینه ای'!O10+'خلاصه اختصاصی'!O10</f>
        <v>0</v>
      </c>
      <c r="P10" s="175">
        <f>'خلاصه  هزینه ای'!P10+'خلاصه اختصاصی'!P10</f>
        <v>0</v>
      </c>
      <c r="Q10" s="175">
        <f>'خلاصه  هزینه ای'!Q10+'خلاصه اختصاصی'!Q10</f>
        <v>0</v>
      </c>
      <c r="R10" s="175">
        <f>'خلاصه  هزینه ای'!R10+'خلاصه اختصاصی'!R10</f>
        <v>0</v>
      </c>
      <c r="S10" s="175">
        <f>'خلاصه  هزینه ای'!S10+'خلاصه اختصاصی'!S10</f>
        <v>0</v>
      </c>
      <c r="T10" s="175">
        <f>SUM(O10:S10)</f>
        <v>0</v>
      </c>
    </row>
    <row r="11" spans="1:22" ht="25.5" customHeight="1" x14ac:dyDescent="0.25">
      <c r="A11" s="627"/>
      <c r="B11" s="152" t="s">
        <v>191</v>
      </c>
      <c r="C11" s="175">
        <f t="shared" ref="C11:T11" si="3">SUM(C9:C10)</f>
        <v>0</v>
      </c>
      <c r="D11" s="175">
        <f t="shared" si="3"/>
        <v>0</v>
      </c>
      <c r="E11" s="175">
        <f t="shared" si="3"/>
        <v>0</v>
      </c>
      <c r="F11" s="175">
        <f t="shared" si="3"/>
        <v>0</v>
      </c>
      <c r="G11" s="175">
        <f t="shared" si="3"/>
        <v>0</v>
      </c>
      <c r="H11" s="175">
        <f t="shared" si="3"/>
        <v>0</v>
      </c>
      <c r="I11" s="175">
        <f t="shared" si="3"/>
        <v>0</v>
      </c>
      <c r="J11" s="175">
        <f t="shared" si="3"/>
        <v>0</v>
      </c>
      <c r="K11" s="175">
        <f t="shared" si="3"/>
        <v>0</v>
      </c>
      <c r="L11" s="175">
        <f t="shared" si="3"/>
        <v>0</v>
      </c>
      <c r="M11" s="175">
        <f t="shared" si="3"/>
        <v>0</v>
      </c>
      <c r="N11" s="175">
        <f t="shared" si="3"/>
        <v>0</v>
      </c>
      <c r="O11" s="175">
        <f t="shared" si="3"/>
        <v>0</v>
      </c>
      <c r="P11" s="175">
        <f t="shared" si="3"/>
        <v>0</v>
      </c>
      <c r="Q11" s="175">
        <f t="shared" si="3"/>
        <v>0</v>
      </c>
      <c r="R11" s="175">
        <f t="shared" si="3"/>
        <v>0</v>
      </c>
      <c r="S11" s="175">
        <f t="shared" si="3"/>
        <v>0</v>
      </c>
      <c r="T11" s="175">
        <f t="shared" si="3"/>
        <v>0</v>
      </c>
      <c r="V11" s="294">
        <f>SUM(T11,T20,T35)</f>
        <v>0</v>
      </c>
    </row>
    <row r="12" spans="1:22" ht="25.5" customHeight="1" x14ac:dyDescent="0.25">
      <c r="A12" s="627"/>
      <c r="B12" s="152" t="s">
        <v>186</v>
      </c>
      <c r="C12" s="148">
        <f>'خلاصه  هزینه ای'!C12+'خلاصه اختصاصی'!C12</f>
        <v>0</v>
      </c>
      <c r="D12" s="148">
        <f>'خلاصه  هزینه ای'!D12+'خلاصه اختصاصی'!D12</f>
        <v>0</v>
      </c>
      <c r="E12" s="148">
        <f>'خلاصه  هزینه ای'!E12+'خلاصه اختصاصی'!E12</f>
        <v>0</v>
      </c>
      <c r="F12" s="148">
        <f>'خلاصه  هزینه ای'!F12+'خلاصه اختصاصی'!F12</f>
        <v>0</v>
      </c>
      <c r="G12" s="148">
        <f>'خلاصه  هزینه ای'!G12+'خلاصه اختصاصی'!G12</f>
        <v>0</v>
      </c>
      <c r="H12" s="148">
        <f t="shared" si="0"/>
        <v>0</v>
      </c>
      <c r="I12" s="148">
        <f>'خلاصه  هزینه ای'!I12+'خلاصه اختصاصی'!I12</f>
        <v>0</v>
      </c>
      <c r="J12" s="148">
        <f>'خلاصه  هزینه ای'!J12+'خلاصه اختصاصی'!J12</f>
        <v>0</v>
      </c>
      <c r="K12" s="148">
        <f>'خلاصه  هزینه ای'!K12+'خلاصه اختصاصی'!K12</f>
        <v>0</v>
      </c>
      <c r="L12" s="148">
        <f>'خلاصه  هزینه ای'!L12+'خلاصه اختصاصی'!L12</f>
        <v>0</v>
      </c>
      <c r="M12" s="148">
        <f>'خلاصه  هزینه ای'!M12+'خلاصه اختصاصی'!M12</f>
        <v>0</v>
      </c>
      <c r="N12" s="148">
        <f t="shared" si="1"/>
        <v>0</v>
      </c>
      <c r="O12" s="148">
        <f>'خلاصه  هزینه ای'!O12+'خلاصه اختصاصی'!O12</f>
        <v>0</v>
      </c>
      <c r="P12" s="148">
        <f>'خلاصه  هزینه ای'!P12+'خلاصه اختصاصی'!P12</f>
        <v>0</v>
      </c>
      <c r="Q12" s="148">
        <f>'خلاصه  هزینه ای'!Q12+'خلاصه اختصاصی'!Q12</f>
        <v>0</v>
      </c>
      <c r="R12" s="148">
        <f>'خلاصه  هزینه ای'!R12+'خلاصه اختصاصی'!R12</f>
        <v>0</v>
      </c>
      <c r="S12" s="148">
        <f>'خلاصه  هزینه ای'!S12+'خلاصه اختصاصی'!S12</f>
        <v>0</v>
      </c>
      <c r="T12" s="148">
        <f>SUM(O12:S12)</f>
        <v>0</v>
      </c>
      <c r="V12" s="294">
        <f>SUM(T12,T21,T36,T49)</f>
        <v>0</v>
      </c>
    </row>
    <row r="13" spans="1:22" ht="25.5" customHeight="1" x14ac:dyDescent="0.25">
      <c r="A13" s="659" t="s">
        <v>192</v>
      </c>
      <c r="B13" s="659"/>
      <c r="C13" s="150">
        <f t="shared" ref="C13:T13" si="4">SUM(C8,C11,C12)</f>
        <v>0</v>
      </c>
      <c r="D13" s="150">
        <f t="shared" si="4"/>
        <v>0</v>
      </c>
      <c r="E13" s="150">
        <f t="shared" si="4"/>
        <v>0</v>
      </c>
      <c r="F13" s="150">
        <f t="shared" si="4"/>
        <v>0</v>
      </c>
      <c r="G13" s="150">
        <f t="shared" si="4"/>
        <v>0</v>
      </c>
      <c r="H13" s="150">
        <f t="shared" si="4"/>
        <v>0</v>
      </c>
      <c r="I13" s="150">
        <f t="shared" si="4"/>
        <v>-6199000000</v>
      </c>
      <c r="J13" s="150">
        <f t="shared" si="4"/>
        <v>0</v>
      </c>
      <c r="K13" s="150">
        <f t="shared" si="4"/>
        <v>0</v>
      </c>
      <c r="L13" s="150">
        <f t="shared" si="4"/>
        <v>0</v>
      </c>
      <c r="M13" s="150">
        <f t="shared" si="4"/>
        <v>0</v>
      </c>
      <c r="N13" s="150">
        <f t="shared" si="4"/>
        <v>-6199000000</v>
      </c>
      <c r="O13" s="150">
        <f t="shared" si="4"/>
        <v>0</v>
      </c>
      <c r="P13" s="150">
        <f t="shared" si="4"/>
        <v>0</v>
      </c>
      <c r="Q13" s="150">
        <f t="shared" si="4"/>
        <v>0</v>
      </c>
      <c r="R13" s="150">
        <f t="shared" si="4"/>
        <v>0</v>
      </c>
      <c r="S13" s="150">
        <f t="shared" si="4"/>
        <v>0</v>
      </c>
      <c r="T13" s="150">
        <f t="shared" si="4"/>
        <v>0</v>
      </c>
      <c r="V13" s="294">
        <f>SUM(V8:V12)</f>
        <v>0</v>
      </c>
    </row>
    <row r="14" spans="1:22" ht="25.5" hidden="1" customHeight="1" x14ac:dyDescent="0.25">
      <c r="A14" s="626" t="s">
        <v>182</v>
      </c>
      <c r="B14" s="152" t="s">
        <v>187</v>
      </c>
      <c r="C14" s="148">
        <f>'خلاصه  هزینه ای'!C14+'خلاصه اختصاصی'!C14</f>
        <v>0</v>
      </c>
      <c r="D14" s="148">
        <f>'خلاصه  هزینه ای'!D14+'خلاصه اختصاصی'!D14</f>
        <v>0</v>
      </c>
      <c r="E14" s="148">
        <f>'خلاصه  هزینه ای'!E14+'خلاصه اختصاصی'!E14</f>
        <v>0</v>
      </c>
      <c r="F14" s="148">
        <f>'خلاصه  هزینه ای'!F14+'خلاصه اختصاصی'!F14</f>
        <v>0</v>
      </c>
      <c r="G14" s="148">
        <f>'خلاصه  هزینه ای'!G14+'خلاصه اختصاصی'!G14</f>
        <v>0</v>
      </c>
      <c r="H14" s="148">
        <f t="shared" si="0"/>
        <v>0</v>
      </c>
      <c r="I14" s="148">
        <f>'خلاصه  هزینه ای'!I14+'خلاصه اختصاصی'!I14</f>
        <v>0</v>
      </c>
      <c r="J14" s="148">
        <f>'خلاصه  هزینه ای'!J14+'خلاصه اختصاصی'!J14</f>
        <v>0</v>
      </c>
      <c r="K14" s="148">
        <f>'خلاصه  هزینه ای'!K14+'خلاصه اختصاصی'!K14</f>
        <v>0</v>
      </c>
      <c r="L14" s="148">
        <f>'خلاصه  هزینه ای'!L14+'خلاصه اختصاصی'!L14</f>
        <v>0</v>
      </c>
      <c r="M14" s="148">
        <f>'خلاصه  هزینه ای'!M14+'خلاصه اختصاصی'!M14</f>
        <v>0</v>
      </c>
      <c r="N14" s="148">
        <f t="shared" si="1"/>
        <v>0</v>
      </c>
      <c r="O14" s="148">
        <f>'خلاصه  هزینه ای'!O14+'خلاصه اختصاصی'!O14</f>
        <v>0</v>
      </c>
      <c r="P14" s="148">
        <f>'خلاصه  هزینه ای'!P14+'خلاصه اختصاصی'!P14</f>
        <v>0</v>
      </c>
      <c r="Q14" s="148">
        <f>'خلاصه  هزینه ای'!Q14+'خلاصه اختصاصی'!Q14</f>
        <v>0</v>
      </c>
      <c r="R14" s="148">
        <f>'خلاصه  هزینه ای'!R14+'خلاصه اختصاصی'!R14</f>
        <v>0</v>
      </c>
      <c r="S14" s="148">
        <f>'خلاصه  هزینه ای'!S14+'خلاصه اختصاصی'!S14</f>
        <v>0</v>
      </c>
      <c r="T14" s="148">
        <f>SUM(O14:S14)</f>
        <v>0</v>
      </c>
    </row>
    <row r="15" spans="1:22" ht="25.5" hidden="1" customHeight="1" x14ac:dyDescent="0.25">
      <c r="A15" s="627"/>
      <c r="B15" s="152" t="s">
        <v>188</v>
      </c>
      <c r="C15" s="148">
        <f>'خلاصه  هزینه ای'!C15+'خلاصه اختصاصی'!C15</f>
        <v>0</v>
      </c>
      <c r="D15" s="148">
        <f>'خلاصه  هزینه ای'!D15+'خلاصه اختصاصی'!D15</f>
        <v>0</v>
      </c>
      <c r="E15" s="148">
        <f>'خلاصه  هزینه ای'!E15+'خلاصه اختصاصی'!E15</f>
        <v>0</v>
      </c>
      <c r="F15" s="148">
        <f>'خلاصه  هزینه ای'!F15+'خلاصه اختصاصی'!F15</f>
        <v>0</v>
      </c>
      <c r="G15" s="148">
        <f>'خلاصه  هزینه ای'!G15+'خلاصه اختصاصی'!G15</f>
        <v>0</v>
      </c>
      <c r="H15" s="148">
        <f t="shared" si="0"/>
        <v>0</v>
      </c>
      <c r="I15" s="148">
        <f>'خلاصه  هزینه ای'!I15+'خلاصه اختصاصی'!I15</f>
        <v>0</v>
      </c>
      <c r="J15" s="148">
        <f>'خلاصه  هزینه ای'!J15+'خلاصه اختصاصی'!J15</f>
        <v>0</v>
      </c>
      <c r="K15" s="148">
        <f>'خلاصه  هزینه ای'!K15+'خلاصه اختصاصی'!K15</f>
        <v>0</v>
      </c>
      <c r="L15" s="148">
        <f>'خلاصه  هزینه ای'!L15+'خلاصه اختصاصی'!L15</f>
        <v>0</v>
      </c>
      <c r="M15" s="148">
        <f>'خلاصه  هزینه ای'!M15+'خلاصه اختصاصی'!M15</f>
        <v>0</v>
      </c>
      <c r="N15" s="148">
        <f t="shared" si="1"/>
        <v>0</v>
      </c>
      <c r="O15" s="148">
        <f>'خلاصه  هزینه ای'!O15+'خلاصه اختصاصی'!O15</f>
        <v>0</v>
      </c>
      <c r="P15" s="148">
        <f>'خلاصه  هزینه ای'!P15+'خلاصه اختصاصی'!P15</f>
        <v>0</v>
      </c>
      <c r="Q15" s="148">
        <f>'خلاصه  هزینه ای'!Q15+'خلاصه اختصاصی'!Q15</f>
        <v>0</v>
      </c>
      <c r="R15" s="148">
        <f>'خلاصه  هزینه ای'!R15+'خلاصه اختصاصی'!R15</f>
        <v>0</v>
      </c>
      <c r="S15" s="148">
        <f>'خلاصه  هزینه ای'!S15+'خلاصه اختصاصی'!S15</f>
        <v>0</v>
      </c>
      <c r="T15" s="148">
        <f>SUM(O15:S15)</f>
        <v>0</v>
      </c>
    </row>
    <row r="16" spans="1:22" ht="25.5" hidden="1" customHeight="1" x14ac:dyDescent="0.25">
      <c r="A16" s="627"/>
      <c r="B16" s="152" t="s">
        <v>189</v>
      </c>
      <c r="C16" s="148">
        <f>'خلاصه  هزینه ای'!C16+'خلاصه اختصاصی'!C16</f>
        <v>0</v>
      </c>
      <c r="D16" s="148">
        <f>'خلاصه  هزینه ای'!D16+'خلاصه اختصاصی'!D16</f>
        <v>0</v>
      </c>
      <c r="E16" s="148">
        <f>'خلاصه  هزینه ای'!E16+'خلاصه اختصاصی'!E16</f>
        <v>0</v>
      </c>
      <c r="F16" s="148">
        <f>'خلاصه  هزینه ای'!F16+'خلاصه اختصاصی'!F16</f>
        <v>0</v>
      </c>
      <c r="G16" s="148">
        <f>'خلاصه  هزینه ای'!G16+'خلاصه اختصاصی'!G16</f>
        <v>0</v>
      </c>
      <c r="H16" s="148">
        <f t="shared" si="0"/>
        <v>0</v>
      </c>
      <c r="I16" s="148">
        <f>'خلاصه  هزینه ای'!I16+'خلاصه اختصاصی'!I16</f>
        <v>0</v>
      </c>
      <c r="J16" s="148">
        <f>'خلاصه  هزینه ای'!J16+'خلاصه اختصاصی'!J16</f>
        <v>0</v>
      </c>
      <c r="K16" s="148">
        <f>'خلاصه  هزینه ای'!K16+'خلاصه اختصاصی'!K16</f>
        <v>0</v>
      </c>
      <c r="L16" s="148">
        <f>'خلاصه  هزینه ای'!L16+'خلاصه اختصاصی'!L16</f>
        <v>0</v>
      </c>
      <c r="M16" s="148">
        <f>'خلاصه  هزینه ای'!M16+'خلاصه اختصاصی'!M16</f>
        <v>0</v>
      </c>
      <c r="N16" s="148">
        <f t="shared" si="1"/>
        <v>0</v>
      </c>
      <c r="O16" s="148">
        <f>'خلاصه  هزینه ای'!O16+'خلاصه اختصاصی'!O16</f>
        <v>0</v>
      </c>
      <c r="P16" s="148">
        <f>'خلاصه  هزینه ای'!P16+'خلاصه اختصاصی'!P16</f>
        <v>0</v>
      </c>
      <c r="Q16" s="148">
        <f>'خلاصه  هزینه ای'!Q16+'خلاصه اختصاصی'!Q16</f>
        <v>0</v>
      </c>
      <c r="R16" s="148">
        <f>'خلاصه  هزینه ای'!R16+'خلاصه اختصاصی'!R16</f>
        <v>0</v>
      </c>
      <c r="S16" s="148">
        <f>'خلاصه  هزینه ای'!S16+'خلاصه اختصاصی'!S16</f>
        <v>0</v>
      </c>
      <c r="T16" s="148">
        <f>SUM(O16:S16)</f>
        <v>0</v>
      </c>
    </row>
    <row r="17" spans="1:20" ht="25.5" customHeight="1" x14ac:dyDescent="0.25">
      <c r="A17" s="627"/>
      <c r="B17" s="152" t="s">
        <v>190</v>
      </c>
      <c r="C17" s="175">
        <f t="shared" ref="C17:T17" si="5">SUM(C14:C16)</f>
        <v>0</v>
      </c>
      <c r="D17" s="175">
        <f t="shared" si="5"/>
        <v>0</v>
      </c>
      <c r="E17" s="175">
        <f t="shared" si="5"/>
        <v>0</v>
      </c>
      <c r="F17" s="175">
        <f t="shared" si="5"/>
        <v>0</v>
      </c>
      <c r="G17" s="175">
        <f t="shared" si="5"/>
        <v>0</v>
      </c>
      <c r="H17" s="175">
        <f t="shared" si="5"/>
        <v>0</v>
      </c>
      <c r="I17" s="175">
        <f t="shared" si="5"/>
        <v>0</v>
      </c>
      <c r="J17" s="175">
        <f t="shared" si="5"/>
        <v>0</v>
      </c>
      <c r="K17" s="175">
        <f t="shared" si="5"/>
        <v>0</v>
      </c>
      <c r="L17" s="175">
        <f t="shared" si="5"/>
        <v>0</v>
      </c>
      <c r="M17" s="175">
        <f t="shared" si="5"/>
        <v>0</v>
      </c>
      <c r="N17" s="175">
        <f t="shared" si="5"/>
        <v>0</v>
      </c>
      <c r="O17" s="175">
        <f t="shared" si="5"/>
        <v>0</v>
      </c>
      <c r="P17" s="175">
        <f t="shared" si="5"/>
        <v>0</v>
      </c>
      <c r="Q17" s="175">
        <f t="shared" si="5"/>
        <v>0</v>
      </c>
      <c r="R17" s="175">
        <f t="shared" si="5"/>
        <v>0</v>
      </c>
      <c r="S17" s="175">
        <f t="shared" si="5"/>
        <v>0</v>
      </c>
      <c r="T17" s="175">
        <f t="shared" si="5"/>
        <v>0</v>
      </c>
    </row>
    <row r="18" spans="1:20" ht="25.5" hidden="1" customHeight="1" x14ac:dyDescent="0.25">
      <c r="A18" s="627"/>
      <c r="B18" s="151" t="s">
        <v>184</v>
      </c>
      <c r="C18" s="175">
        <f>'خلاصه  هزینه ای'!C18+'خلاصه اختصاصی'!C18</f>
        <v>0</v>
      </c>
      <c r="D18" s="175">
        <f>'خلاصه  هزینه ای'!D18+'خلاصه اختصاصی'!D18</f>
        <v>0</v>
      </c>
      <c r="E18" s="175">
        <f>'خلاصه  هزینه ای'!E18+'خلاصه اختصاصی'!E18</f>
        <v>0</v>
      </c>
      <c r="F18" s="175">
        <f>'خلاصه  هزینه ای'!F18+'خلاصه اختصاصی'!F18</f>
        <v>0</v>
      </c>
      <c r="G18" s="175">
        <f>'خلاصه  هزینه ای'!G18+'خلاصه اختصاصی'!G18</f>
        <v>0</v>
      </c>
      <c r="H18" s="175">
        <f t="shared" si="0"/>
        <v>0</v>
      </c>
      <c r="I18" s="175">
        <f>'خلاصه  هزینه ای'!I18+'خلاصه اختصاصی'!I18</f>
        <v>0</v>
      </c>
      <c r="J18" s="175">
        <f>'خلاصه  هزینه ای'!J18+'خلاصه اختصاصی'!J18</f>
        <v>0</v>
      </c>
      <c r="K18" s="175">
        <f>'خلاصه  هزینه ای'!K18+'خلاصه اختصاصی'!K18</f>
        <v>0</v>
      </c>
      <c r="L18" s="175">
        <f>'خلاصه  هزینه ای'!L18+'خلاصه اختصاصی'!L18</f>
        <v>0</v>
      </c>
      <c r="M18" s="175">
        <f>'خلاصه  هزینه ای'!M18+'خلاصه اختصاصی'!M18</f>
        <v>0</v>
      </c>
      <c r="N18" s="175">
        <f t="shared" si="1"/>
        <v>0</v>
      </c>
      <c r="O18" s="175">
        <f>'خلاصه  هزینه ای'!O18+'خلاصه اختصاصی'!O18</f>
        <v>0</v>
      </c>
      <c r="P18" s="175">
        <f>'خلاصه  هزینه ای'!P18+'خلاصه اختصاصی'!P18</f>
        <v>0</v>
      </c>
      <c r="Q18" s="175">
        <f>'خلاصه  هزینه ای'!Q18+'خلاصه اختصاصی'!Q18</f>
        <v>0</v>
      </c>
      <c r="R18" s="175">
        <f>'خلاصه  هزینه ای'!R18+'خلاصه اختصاصی'!R18</f>
        <v>0</v>
      </c>
      <c r="S18" s="175">
        <f>'خلاصه  هزینه ای'!S18+'خلاصه اختصاصی'!S18</f>
        <v>0</v>
      </c>
      <c r="T18" s="175">
        <f>SUM(O18:S18)</f>
        <v>0</v>
      </c>
    </row>
    <row r="19" spans="1:20" ht="25.5" hidden="1" customHeight="1" x14ac:dyDescent="0.25">
      <c r="A19" s="627"/>
      <c r="B19" s="152" t="s">
        <v>185</v>
      </c>
      <c r="C19" s="175">
        <f>'خلاصه  هزینه ای'!C19+'خلاصه اختصاصی'!C19</f>
        <v>0</v>
      </c>
      <c r="D19" s="175">
        <f>'خلاصه  هزینه ای'!D19+'خلاصه اختصاصی'!D19</f>
        <v>0</v>
      </c>
      <c r="E19" s="175">
        <f>'خلاصه  هزینه ای'!E19+'خلاصه اختصاصی'!E19</f>
        <v>0</v>
      </c>
      <c r="F19" s="175">
        <f>'خلاصه  هزینه ای'!F19+'خلاصه اختصاصی'!F19</f>
        <v>0</v>
      </c>
      <c r="G19" s="175">
        <f>'خلاصه  هزینه ای'!G19+'خلاصه اختصاصی'!G19</f>
        <v>0</v>
      </c>
      <c r="H19" s="175">
        <f t="shared" si="0"/>
        <v>0</v>
      </c>
      <c r="I19" s="175">
        <f>'خلاصه  هزینه ای'!I19+'خلاصه اختصاصی'!I19</f>
        <v>0</v>
      </c>
      <c r="J19" s="175">
        <f>'خلاصه  هزینه ای'!J19+'خلاصه اختصاصی'!J19</f>
        <v>0</v>
      </c>
      <c r="K19" s="175">
        <f>'خلاصه  هزینه ای'!K19+'خلاصه اختصاصی'!K19</f>
        <v>0</v>
      </c>
      <c r="L19" s="175">
        <f>'خلاصه  هزینه ای'!L19+'خلاصه اختصاصی'!L19</f>
        <v>0</v>
      </c>
      <c r="M19" s="175">
        <f>'خلاصه  هزینه ای'!M19+'خلاصه اختصاصی'!M19</f>
        <v>0</v>
      </c>
      <c r="N19" s="175">
        <f t="shared" si="1"/>
        <v>0</v>
      </c>
      <c r="O19" s="175">
        <f>'خلاصه  هزینه ای'!O19+'خلاصه اختصاصی'!O19</f>
        <v>0</v>
      </c>
      <c r="P19" s="175">
        <f>'خلاصه  هزینه ای'!P19+'خلاصه اختصاصی'!P19</f>
        <v>0</v>
      </c>
      <c r="Q19" s="175">
        <f>'خلاصه  هزینه ای'!Q19+'خلاصه اختصاصی'!Q19</f>
        <v>0</v>
      </c>
      <c r="R19" s="175">
        <f>'خلاصه  هزینه ای'!R19+'خلاصه اختصاصی'!R19</f>
        <v>0</v>
      </c>
      <c r="S19" s="175">
        <f>'خلاصه  هزینه ای'!S19+'خلاصه اختصاصی'!S19</f>
        <v>0</v>
      </c>
      <c r="T19" s="175">
        <f>SUM(O19:S19)</f>
        <v>0</v>
      </c>
    </row>
    <row r="20" spans="1:20" ht="25.5" customHeight="1" x14ac:dyDescent="0.25">
      <c r="A20" s="627"/>
      <c r="B20" s="152" t="s">
        <v>191</v>
      </c>
      <c r="C20" s="175">
        <f t="shared" ref="C20:T20" si="6">SUM(C18:C19)</f>
        <v>0</v>
      </c>
      <c r="D20" s="175">
        <f t="shared" si="6"/>
        <v>0</v>
      </c>
      <c r="E20" s="175">
        <f t="shared" si="6"/>
        <v>0</v>
      </c>
      <c r="F20" s="175">
        <f t="shared" si="6"/>
        <v>0</v>
      </c>
      <c r="G20" s="175">
        <f t="shared" si="6"/>
        <v>0</v>
      </c>
      <c r="H20" s="175">
        <f t="shared" si="6"/>
        <v>0</v>
      </c>
      <c r="I20" s="175">
        <f t="shared" si="6"/>
        <v>0</v>
      </c>
      <c r="J20" s="175">
        <f t="shared" si="6"/>
        <v>0</v>
      </c>
      <c r="K20" s="175">
        <f t="shared" si="6"/>
        <v>0</v>
      </c>
      <c r="L20" s="175">
        <f t="shared" si="6"/>
        <v>0</v>
      </c>
      <c r="M20" s="175">
        <f t="shared" si="6"/>
        <v>0</v>
      </c>
      <c r="N20" s="175">
        <f t="shared" si="6"/>
        <v>0</v>
      </c>
      <c r="O20" s="175">
        <f t="shared" si="6"/>
        <v>0</v>
      </c>
      <c r="P20" s="175">
        <f t="shared" si="6"/>
        <v>0</v>
      </c>
      <c r="Q20" s="175">
        <f t="shared" si="6"/>
        <v>0</v>
      </c>
      <c r="R20" s="175">
        <f t="shared" si="6"/>
        <v>0</v>
      </c>
      <c r="S20" s="175">
        <f t="shared" si="6"/>
        <v>0</v>
      </c>
      <c r="T20" s="175">
        <f t="shared" si="6"/>
        <v>0</v>
      </c>
    </row>
    <row r="21" spans="1:20" ht="25.5" customHeight="1" x14ac:dyDescent="0.25">
      <c r="A21" s="627"/>
      <c r="B21" s="152" t="s">
        <v>186</v>
      </c>
      <c r="C21" s="148">
        <f>'خلاصه  هزینه ای'!C21+'خلاصه اختصاصی'!C21</f>
        <v>0</v>
      </c>
      <c r="D21" s="148">
        <f>'خلاصه  هزینه ای'!D21+'خلاصه اختصاصی'!D21</f>
        <v>0</v>
      </c>
      <c r="E21" s="148">
        <f>'خلاصه  هزینه ای'!E21+'خلاصه اختصاصی'!E21</f>
        <v>0</v>
      </c>
      <c r="F21" s="148">
        <f>'خلاصه  هزینه ای'!F21+'خلاصه اختصاصی'!F21</f>
        <v>0</v>
      </c>
      <c r="G21" s="148">
        <f>'خلاصه  هزینه ای'!G21+'خلاصه اختصاصی'!G21</f>
        <v>0</v>
      </c>
      <c r="H21" s="148">
        <f t="shared" si="0"/>
        <v>0</v>
      </c>
      <c r="I21" s="148">
        <f>'خلاصه  هزینه ای'!I21+'خلاصه اختصاصی'!I21</f>
        <v>0</v>
      </c>
      <c r="J21" s="148">
        <f>'خلاصه  هزینه ای'!J21+'خلاصه اختصاصی'!J21</f>
        <v>0</v>
      </c>
      <c r="K21" s="148">
        <f>'خلاصه  هزینه ای'!K21+'خلاصه اختصاصی'!K21</f>
        <v>0</v>
      </c>
      <c r="L21" s="148">
        <f>'خلاصه  هزینه ای'!L21+'خلاصه اختصاصی'!L21</f>
        <v>0</v>
      </c>
      <c r="M21" s="148">
        <f>'خلاصه  هزینه ای'!M21+'خلاصه اختصاصی'!M21</f>
        <v>0</v>
      </c>
      <c r="N21" s="148">
        <f t="shared" si="1"/>
        <v>0</v>
      </c>
      <c r="O21" s="148">
        <f>'خلاصه  هزینه ای'!O21+'خلاصه اختصاصی'!O21</f>
        <v>0</v>
      </c>
      <c r="P21" s="148">
        <f>'خلاصه  هزینه ای'!P21+'خلاصه اختصاصی'!P21</f>
        <v>0</v>
      </c>
      <c r="Q21" s="148">
        <f>'خلاصه  هزینه ای'!Q21+'خلاصه اختصاصی'!Q21</f>
        <v>0</v>
      </c>
      <c r="R21" s="148">
        <f>'خلاصه  هزینه ای'!R21+'خلاصه اختصاصی'!R21</f>
        <v>0</v>
      </c>
      <c r="S21" s="148">
        <f>'خلاصه  هزینه ای'!S21+'خلاصه اختصاصی'!S21</f>
        <v>0</v>
      </c>
      <c r="T21" s="148">
        <f>SUM(O21:S21)</f>
        <v>0</v>
      </c>
    </row>
    <row r="22" spans="1:20" ht="25.5" customHeight="1" x14ac:dyDescent="0.25">
      <c r="A22" s="659" t="s">
        <v>192</v>
      </c>
      <c r="B22" s="659"/>
      <c r="C22" s="150">
        <f t="shared" ref="C22:T22" si="7">SUM(C21,C20,C17)</f>
        <v>0</v>
      </c>
      <c r="D22" s="150">
        <f t="shared" si="7"/>
        <v>0</v>
      </c>
      <c r="E22" s="150">
        <f t="shared" si="7"/>
        <v>0</v>
      </c>
      <c r="F22" s="150">
        <f t="shared" si="7"/>
        <v>0</v>
      </c>
      <c r="G22" s="150">
        <f t="shared" si="7"/>
        <v>0</v>
      </c>
      <c r="H22" s="150">
        <f t="shared" si="7"/>
        <v>0</v>
      </c>
      <c r="I22" s="150">
        <f t="shared" si="7"/>
        <v>0</v>
      </c>
      <c r="J22" s="150">
        <f t="shared" si="7"/>
        <v>0</v>
      </c>
      <c r="K22" s="150">
        <f t="shared" si="7"/>
        <v>0</v>
      </c>
      <c r="L22" s="150">
        <f t="shared" si="7"/>
        <v>0</v>
      </c>
      <c r="M22" s="150">
        <f t="shared" si="7"/>
        <v>0</v>
      </c>
      <c r="N22" s="150">
        <f t="shared" si="7"/>
        <v>0</v>
      </c>
      <c r="O22" s="150">
        <f t="shared" si="7"/>
        <v>0</v>
      </c>
      <c r="P22" s="150">
        <f t="shared" si="7"/>
        <v>0</v>
      </c>
      <c r="Q22" s="150">
        <f t="shared" si="7"/>
        <v>0</v>
      </c>
      <c r="R22" s="150">
        <f t="shared" si="7"/>
        <v>0</v>
      </c>
      <c r="S22" s="150">
        <f t="shared" si="7"/>
        <v>0</v>
      </c>
      <c r="T22" s="150">
        <f t="shared" si="7"/>
        <v>0</v>
      </c>
    </row>
    <row r="23" spans="1:20" ht="25.5" customHeight="1" x14ac:dyDescent="0.25">
      <c r="A23" s="660" t="s">
        <v>193</v>
      </c>
      <c r="B23" s="661"/>
      <c r="C23" s="153">
        <f t="shared" ref="C23:T23" si="8">SUM(C22,C13)</f>
        <v>0</v>
      </c>
      <c r="D23" s="153">
        <f t="shared" si="8"/>
        <v>0</v>
      </c>
      <c r="E23" s="153">
        <f t="shared" si="8"/>
        <v>0</v>
      </c>
      <c r="F23" s="153">
        <f t="shared" si="8"/>
        <v>0</v>
      </c>
      <c r="G23" s="153">
        <f t="shared" si="8"/>
        <v>0</v>
      </c>
      <c r="H23" s="153">
        <f t="shared" si="8"/>
        <v>0</v>
      </c>
      <c r="I23" s="153">
        <f t="shared" si="8"/>
        <v>-6199000000</v>
      </c>
      <c r="J23" s="153">
        <f t="shared" si="8"/>
        <v>0</v>
      </c>
      <c r="K23" s="153">
        <f t="shared" si="8"/>
        <v>0</v>
      </c>
      <c r="L23" s="153">
        <f t="shared" si="8"/>
        <v>0</v>
      </c>
      <c r="M23" s="153">
        <f t="shared" si="8"/>
        <v>0</v>
      </c>
      <c r="N23" s="153">
        <f t="shared" si="8"/>
        <v>-6199000000</v>
      </c>
      <c r="O23" s="153">
        <f t="shared" si="8"/>
        <v>0</v>
      </c>
      <c r="P23" s="153">
        <f t="shared" si="8"/>
        <v>0</v>
      </c>
      <c r="Q23" s="153">
        <f t="shared" si="8"/>
        <v>0</v>
      </c>
      <c r="R23" s="153">
        <f t="shared" si="8"/>
        <v>0</v>
      </c>
      <c r="S23" s="153">
        <f t="shared" si="8"/>
        <v>0</v>
      </c>
      <c r="T23" s="153">
        <f t="shared" si="8"/>
        <v>0</v>
      </c>
    </row>
    <row r="24" spans="1:20" s="159" customFormat="1" ht="25.5" hidden="1" customHeight="1" x14ac:dyDescent="0.25">
      <c r="A24" s="157"/>
      <c r="B24" s="157"/>
      <c r="C24" s="158">
        <f>'خلاصه  هزینه ای'!C23+'خلاصه اختصاصی'!C23</f>
        <v>0</v>
      </c>
      <c r="D24" s="158">
        <f>'خلاصه  هزینه ای'!D23+'خلاصه اختصاصی'!D23</f>
        <v>0</v>
      </c>
      <c r="E24" s="158">
        <f>'خلاصه  هزینه ای'!E23+'خلاصه اختصاصی'!E23</f>
        <v>0</v>
      </c>
      <c r="F24" s="158">
        <f>'خلاصه  هزینه ای'!F23+'خلاصه اختصاصی'!F23</f>
        <v>0</v>
      </c>
      <c r="G24" s="158">
        <f>'خلاصه  هزینه ای'!G23+'خلاصه اختصاصی'!G23</f>
        <v>0</v>
      </c>
      <c r="H24" s="158">
        <f>'خلاصه  هزینه ای'!H23+'خلاصه اختصاصی'!H23</f>
        <v>0</v>
      </c>
      <c r="I24" s="158">
        <f>'خلاصه  هزینه ای'!I23+'خلاصه اختصاصی'!I23</f>
        <v>-6199000000</v>
      </c>
      <c r="J24" s="158">
        <f>'خلاصه  هزینه ای'!J23+'خلاصه اختصاصی'!J23</f>
        <v>0</v>
      </c>
      <c r="K24" s="158">
        <f>'خلاصه  هزینه ای'!K23+'خلاصه اختصاصی'!K23</f>
        <v>0</v>
      </c>
      <c r="L24" s="158">
        <f>'خلاصه  هزینه ای'!L23+'خلاصه اختصاصی'!L23</f>
        <v>0</v>
      </c>
      <c r="M24" s="158">
        <f>'خلاصه  هزینه ای'!M23+'خلاصه اختصاصی'!M23</f>
        <v>0</v>
      </c>
      <c r="N24" s="158">
        <f>'خلاصه  هزینه ای'!N23+'خلاصه اختصاصی'!N23</f>
        <v>-6199000000</v>
      </c>
      <c r="O24" s="158">
        <f>'خلاصه  هزینه ای'!O23+'خلاصه اختصاصی'!O23</f>
        <v>0</v>
      </c>
      <c r="P24" s="158">
        <f>'خلاصه  هزینه ای'!P23+'خلاصه اختصاصی'!P23</f>
        <v>0</v>
      </c>
      <c r="Q24" s="158">
        <f>'خلاصه  هزینه ای'!Q23+'خلاصه اختصاصی'!Q23</f>
        <v>0</v>
      </c>
      <c r="R24" s="158">
        <f>'خلاصه  هزینه ای'!R23+'خلاصه اختصاصی'!R23</f>
        <v>0</v>
      </c>
      <c r="S24" s="158">
        <f>'خلاصه  هزینه ای'!S23+'خلاصه اختصاصی'!S23</f>
        <v>0</v>
      </c>
      <c r="T24" s="158">
        <f>'خلاصه  هزینه ای'!T23+'خلاصه اختصاصی'!T23</f>
        <v>0</v>
      </c>
    </row>
    <row r="25" spans="1:20" s="159" customFormat="1" ht="25.5" hidden="1" customHeight="1" x14ac:dyDescent="0.25">
      <c r="A25" s="157"/>
      <c r="B25" s="157"/>
      <c r="C25" s="158">
        <f>C24-C23</f>
        <v>0</v>
      </c>
      <c r="D25" s="158">
        <f t="shared" ref="D25:T25" si="9">D24-D23</f>
        <v>0</v>
      </c>
      <c r="E25" s="158">
        <f t="shared" si="9"/>
        <v>0</v>
      </c>
      <c r="F25" s="158">
        <f t="shared" si="9"/>
        <v>0</v>
      </c>
      <c r="G25" s="158">
        <f t="shared" si="9"/>
        <v>0</v>
      </c>
      <c r="H25" s="158">
        <f t="shared" si="9"/>
        <v>0</v>
      </c>
      <c r="I25" s="158">
        <f t="shared" si="9"/>
        <v>0</v>
      </c>
      <c r="J25" s="158">
        <f t="shared" si="9"/>
        <v>0</v>
      </c>
      <c r="K25" s="158">
        <f t="shared" si="9"/>
        <v>0</v>
      </c>
      <c r="L25" s="158">
        <f t="shared" si="9"/>
        <v>0</v>
      </c>
      <c r="M25" s="158">
        <f t="shared" si="9"/>
        <v>0</v>
      </c>
      <c r="N25" s="158">
        <f t="shared" si="9"/>
        <v>0</v>
      </c>
      <c r="O25" s="158">
        <f t="shared" si="9"/>
        <v>0</v>
      </c>
      <c r="P25" s="158">
        <f t="shared" si="9"/>
        <v>0</v>
      </c>
      <c r="Q25" s="158">
        <f t="shared" si="9"/>
        <v>0</v>
      </c>
      <c r="R25" s="158">
        <f t="shared" si="9"/>
        <v>0</v>
      </c>
      <c r="S25" s="158">
        <f t="shared" si="9"/>
        <v>0</v>
      </c>
      <c r="T25" s="158">
        <f t="shared" si="9"/>
        <v>0</v>
      </c>
    </row>
    <row r="26" spans="1:20" ht="25.5" hidden="1" customHeight="1" x14ac:dyDescent="0.25">
      <c r="A26" s="629" t="s">
        <v>8</v>
      </c>
      <c r="B26" s="629"/>
      <c r="C26" s="629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</row>
    <row r="27" spans="1:20" ht="25.5" hidden="1" customHeight="1" x14ac:dyDescent="0.25">
      <c r="A27" s="630" t="s">
        <v>5</v>
      </c>
      <c r="B27" s="631"/>
      <c r="C27" s="629" t="s">
        <v>200</v>
      </c>
      <c r="D27" s="629"/>
      <c r="E27" s="629"/>
      <c r="F27" s="629"/>
      <c r="G27" s="629"/>
      <c r="H27" s="629"/>
      <c r="I27" s="629" t="s">
        <v>199</v>
      </c>
      <c r="J27" s="629"/>
      <c r="K27" s="629"/>
      <c r="L27" s="629"/>
      <c r="M27" s="629"/>
      <c r="N27" s="629"/>
      <c r="O27" s="629" t="s">
        <v>178</v>
      </c>
      <c r="P27" s="629"/>
      <c r="Q27" s="629"/>
      <c r="R27" s="629"/>
      <c r="S27" s="629"/>
      <c r="T27" s="629"/>
    </row>
    <row r="28" spans="1:20" ht="25.5" hidden="1" customHeight="1" x14ac:dyDescent="0.25">
      <c r="A28" s="632"/>
      <c r="B28" s="633"/>
      <c r="C28" s="163" t="s">
        <v>9</v>
      </c>
      <c r="D28" s="146" t="s">
        <v>10</v>
      </c>
      <c r="E28" s="163" t="s">
        <v>11</v>
      </c>
      <c r="F28" s="163" t="s">
        <v>12</v>
      </c>
      <c r="G28" s="163" t="s">
        <v>180</v>
      </c>
      <c r="H28" s="163" t="s">
        <v>0</v>
      </c>
      <c r="I28" s="163" t="s">
        <v>9</v>
      </c>
      <c r="J28" s="146" t="s">
        <v>10</v>
      </c>
      <c r="K28" s="163" t="s">
        <v>11</v>
      </c>
      <c r="L28" s="163" t="s">
        <v>12</v>
      </c>
      <c r="M28" s="163" t="s">
        <v>180</v>
      </c>
      <c r="N28" s="163" t="s">
        <v>0</v>
      </c>
      <c r="O28" s="163" t="s">
        <v>9</v>
      </c>
      <c r="P28" s="163" t="s">
        <v>10</v>
      </c>
      <c r="Q28" s="163" t="s">
        <v>11</v>
      </c>
      <c r="R28" s="163" t="s">
        <v>12</v>
      </c>
      <c r="S28" s="163" t="s">
        <v>180</v>
      </c>
      <c r="T28" s="163" t="s">
        <v>0</v>
      </c>
    </row>
    <row r="29" spans="1:20" ht="25.5" hidden="1" customHeight="1" x14ac:dyDescent="0.25">
      <c r="A29" s="626" t="s">
        <v>183</v>
      </c>
      <c r="B29" s="161" t="s">
        <v>187</v>
      </c>
      <c r="C29" s="148">
        <f>'خلاصه  هزینه ای'!C28+'خلاصه اختصاصی'!C28</f>
        <v>0</v>
      </c>
      <c r="D29" s="148">
        <f>'خلاصه  هزینه ای'!D28+'خلاصه اختصاصی'!D28</f>
        <v>0</v>
      </c>
      <c r="E29" s="148">
        <f>'خلاصه  هزینه ای'!E28+'خلاصه اختصاصی'!E28</f>
        <v>0</v>
      </c>
      <c r="F29" s="148">
        <f>'خلاصه  هزینه ای'!F28+'خلاصه اختصاصی'!F28</f>
        <v>0</v>
      </c>
      <c r="G29" s="148">
        <f>'خلاصه  هزینه ای'!G28+'خلاصه اختصاصی'!G28</f>
        <v>0</v>
      </c>
      <c r="H29" s="148">
        <f>SUM(C29:G29)</f>
        <v>0</v>
      </c>
      <c r="I29" s="148">
        <f>'خلاصه  هزینه ای'!I28+'خلاصه اختصاصی'!I28</f>
        <v>0</v>
      </c>
      <c r="J29" s="148">
        <f>'خلاصه  هزینه ای'!J28+'خلاصه اختصاصی'!J28</f>
        <v>0</v>
      </c>
      <c r="K29" s="148">
        <f>'خلاصه  هزینه ای'!K28+'خلاصه اختصاصی'!K28</f>
        <v>0</v>
      </c>
      <c r="L29" s="148">
        <f>'خلاصه  هزینه ای'!L28+'خلاصه اختصاصی'!L28</f>
        <v>0</v>
      </c>
      <c r="M29" s="148">
        <f>'خلاصه  هزینه ای'!M28+'خلاصه اختصاصی'!M28</f>
        <v>0</v>
      </c>
      <c r="N29" s="148">
        <f>SUM(I29:M29)</f>
        <v>0</v>
      </c>
      <c r="O29" s="148">
        <f>'خلاصه  هزینه ای'!O28+'خلاصه اختصاصی'!O28</f>
        <v>0</v>
      </c>
      <c r="P29" s="148">
        <f>'خلاصه  هزینه ای'!P28+'خلاصه اختصاصی'!P28</f>
        <v>0</v>
      </c>
      <c r="Q29" s="148">
        <f>'خلاصه  هزینه ای'!Q28+'خلاصه اختصاصی'!Q28</f>
        <v>0</v>
      </c>
      <c r="R29" s="148">
        <f>'خلاصه  هزینه ای'!R28+'خلاصه اختصاصی'!R28</f>
        <v>0</v>
      </c>
      <c r="S29" s="148">
        <f>'خلاصه  هزینه ای'!S28+'خلاصه اختصاصی'!S28</f>
        <v>0</v>
      </c>
      <c r="T29" s="148">
        <f>SUM(O29:S29)</f>
        <v>0</v>
      </c>
    </row>
    <row r="30" spans="1:20" ht="25.5" hidden="1" customHeight="1" x14ac:dyDescent="0.25">
      <c r="A30" s="627"/>
      <c r="B30" s="161" t="s">
        <v>188</v>
      </c>
      <c r="C30" s="148">
        <f>'خلاصه  هزینه ای'!C29+'خلاصه اختصاصی'!C29</f>
        <v>0</v>
      </c>
      <c r="D30" s="148">
        <f>'خلاصه  هزینه ای'!D29+'خلاصه اختصاصی'!D29</f>
        <v>0</v>
      </c>
      <c r="E30" s="148">
        <f>'خلاصه  هزینه ای'!E29+'خلاصه اختصاصی'!E29</f>
        <v>0</v>
      </c>
      <c r="F30" s="148">
        <f>'خلاصه  هزینه ای'!F29+'خلاصه اختصاصی'!F29</f>
        <v>0</v>
      </c>
      <c r="G30" s="148">
        <f>'خلاصه  هزینه ای'!G29+'خلاصه اختصاصی'!G29</f>
        <v>0</v>
      </c>
      <c r="H30" s="148">
        <f t="shared" ref="H30:H36" si="10">SUM(C30:G30)</f>
        <v>0</v>
      </c>
      <c r="I30" s="148">
        <f>'خلاصه  هزینه ای'!I29+'خلاصه اختصاصی'!I29</f>
        <v>0</v>
      </c>
      <c r="J30" s="148">
        <f>'خلاصه  هزینه ای'!J29+'خلاصه اختصاصی'!J29</f>
        <v>0</v>
      </c>
      <c r="K30" s="148">
        <f>'خلاصه  هزینه ای'!K29+'خلاصه اختصاصی'!K29</f>
        <v>0</v>
      </c>
      <c r="L30" s="148">
        <f>'خلاصه  هزینه ای'!L29+'خلاصه اختصاصی'!L29</f>
        <v>0</v>
      </c>
      <c r="M30" s="148">
        <f>'خلاصه  هزینه ای'!M29+'خلاصه اختصاصی'!M29</f>
        <v>0</v>
      </c>
      <c r="N30" s="148">
        <f t="shared" ref="N30:N36" si="11">SUM(I30:M30)</f>
        <v>0</v>
      </c>
      <c r="O30" s="148">
        <f>'خلاصه  هزینه ای'!O29+'خلاصه اختصاصی'!O29</f>
        <v>0</v>
      </c>
      <c r="P30" s="148">
        <f>'خلاصه  هزینه ای'!P29+'خلاصه اختصاصی'!P29</f>
        <v>0</v>
      </c>
      <c r="Q30" s="148">
        <f>'خلاصه  هزینه ای'!Q29+'خلاصه اختصاصی'!Q29</f>
        <v>0</v>
      </c>
      <c r="R30" s="148">
        <f>'خلاصه  هزینه ای'!R29+'خلاصه اختصاصی'!R29</f>
        <v>0</v>
      </c>
      <c r="S30" s="148">
        <f>'خلاصه  هزینه ای'!S29+'خلاصه اختصاصی'!S29</f>
        <v>0</v>
      </c>
      <c r="T30" s="148">
        <f>SUM(O30:S30)</f>
        <v>0</v>
      </c>
    </row>
    <row r="31" spans="1:20" ht="25.5" hidden="1" customHeight="1" x14ac:dyDescent="0.25">
      <c r="A31" s="627"/>
      <c r="B31" s="161" t="s">
        <v>189</v>
      </c>
      <c r="C31" s="148">
        <f>'خلاصه  هزینه ای'!C30+'خلاصه اختصاصی'!C30</f>
        <v>0</v>
      </c>
      <c r="D31" s="148">
        <f>'خلاصه  هزینه ای'!D30+'خلاصه اختصاصی'!D30</f>
        <v>0</v>
      </c>
      <c r="E31" s="148">
        <f>'خلاصه  هزینه ای'!E30+'خلاصه اختصاصی'!E30</f>
        <v>0</v>
      </c>
      <c r="F31" s="148">
        <f>'خلاصه  هزینه ای'!F30+'خلاصه اختصاصی'!F30</f>
        <v>0</v>
      </c>
      <c r="G31" s="148">
        <f>'خلاصه  هزینه ای'!G30+'خلاصه اختصاصی'!G30</f>
        <v>0</v>
      </c>
      <c r="H31" s="148">
        <f t="shared" si="10"/>
        <v>0</v>
      </c>
      <c r="I31" s="148">
        <f>'خلاصه  هزینه ای'!I30+'خلاصه اختصاصی'!I30</f>
        <v>0</v>
      </c>
      <c r="J31" s="148">
        <f>'خلاصه  هزینه ای'!J30+'خلاصه اختصاصی'!J30</f>
        <v>0</v>
      </c>
      <c r="K31" s="148">
        <f>'خلاصه  هزینه ای'!K30+'خلاصه اختصاصی'!K30</f>
        <v>0</v>
      </c>
      <c r="L31" s="148">
        <f>'خلاصه  هزینه ای'!L30+'خلاصه اختصاصی'!L30</f>
        <v>0</v>
      </c>
      <c r="M31" s="148">
        <f>'خلاصه  هزینه ای'!M30+'خلاصه اختصاصی'!M30</f>
        <v>0</v>
      </c>
      <c r="N31" s="148">
        <f t="shared" si="11"/>
        <v>0</v>
      </c>
      <c r="O31" s="148">
        <f>'خلاصه  هزینه ای'!O30+'خلاصه اختصاصی'!O30</f>
        <v>0</v>
      </c>
      <c r="P31" s="148">
        <f>'خلاصه  هزینه ای'!P30+'خلاصه اختصاصی'!P30</f>
        <v>0</v>
      </c>
      <c r="Q31" s="148">
        <f>'خلاصه  هزینه ای'!Q30+'خلاصه اختصاصی'!Q30</f>
        <v>0</v>
      </c>
      <c r="R31" s="148">
        <f>'خلاصه  هزینه ای'!R30+'خلاصه اختصاصی'!R30</f>
        <v>0</v>
      </c>
      <c r="S31" s="148">
        <f>'خلاصه  هزینه ای'!S30+'خلاصه اختصاصی'!S30</f>
        <v>0</v>
      </c>
      <c r="T31" s="148">
        <f>SUM(O31:S31)</f>
        <v>0</v>
      </c>
    </row>
    <row r="32" spans="1:20" ht="25.5" customHeight="1" x14ac:dyDescent="0.25">
      <c r="A32" s="627"/>
      <c r="B32" s="152" t="s">
        <v>190</v>
      </c>
      <c r="C32" s="175">
        <f t="shared" ref="C32:T32" si="12">SUM(C29:C31)</f>
        <v>0</v>
      </c>
      <c r="D32" s="175">
        <f t="shared" si="12"/>
        <v>0</v>
      </c>
      <c r="E32" s="175">
        <f t="shared" si="12"/>
        <v>0</v>
      </c>
      <c r="F32" s="175">
        <f t="shared" si="12"/>
        <v>0</v>
      </c>
      <c r="G32" s="175">
        <f t="shared" si="12"/>
        <v>0</v>
      </c>
      <c r="H32" s="175">
        <f t="shared" si="12"/>
        <v>0</v>
      </c>
      <c r="I32" s="175">
        <f t="shared" si="12"/>
        <v>0</v>
      </c>
      <c r="J32" s="175">
        <f t="shared" si="12"/>
        <v>0</v>
      </c>
      <c r="K32" s="175">
        <f t="shared" si="12"/>
        <v>0</v>
      </c>
      <c r="L32" s="175">
        <f t="shared" si="12"/>
        <v>0</v>
      </c>
      <c r="M32" s="175">
        <f t="shared" si="12"/>
        <v>0</v>
      </c>
      <c r="N32" s="175">
        <f t="shared" si="12"/>
        <v>0</v>
      </c>
      <c r="O32" s="175">
        <f t="shared" si="12"/>
        <v>0</v>
      </c>
      <c r="P32" s="175">
        <f t="shared" si="12"/>
        <v>0</v>
      </c>
      <c r="Q32" s="175">
        <f t="shared" si="12"/>
        <v>0</v>
      </c>
      <c r="R32" s="175">
        <f t="shared" si="12"/>
        <v>0</v>
      </c>
      <c r="S32" s="175">
        <f t="shared" si="12"/>
        <v>0</v>
      </c>
      <c r="T32" s="175">
        <f t="shared" si="12"/>
        <v>0</v>
      </c>
    </row>
    <row r="33" spans="1:20" ht="25.5" hidden="1" customHeight="1" x14ac:dyDescent="0.25">
      <c r="A33" s="627"/>
      <c r="B33" s="151" t="s">
        <v>184</v>
      </c>
      <c r="C33" s="175">
        <f>'خلاصه  هزینه ای'!C32+'خلاصه اختصاصی'!C32</f>
        <v>0</v>
      </c>
      <c r="D33" s="175">
        <f>'خلاصه  هزینه ای'!D32+'خلاصه اختصاصی'!D32</f>
        <v>0</v>
      </c>
      <c r="E33" s="175">
        <f>'خلاصه  هزینه ای'!E32+'خلاصه اختصاصی'!E32</f>
        <v>0</v>
      </c>
      <c r="F33" s="175">
        <f>'خلاصه  هزینه ای'!F32+'خلاصه اختصاصی'!F32</f>
        <v>0</v>
      </c>
      <c r="G33" s="175">
        <f>'خلاصه  هزینه ای'!G32+'خلاصه اختصاصی'!G32</f>
        <v>0</v>
      </c>
      <c r="H33" s="175">
        <f t="shared" si="10"/>
        <v>0</v>
      </c>
      <c r="I33" s="175">
        <f>'خلاصه  هزینه ای'!I32+'خلاصه اختصاصی'!I32</f>
        <v>0</v>
      </c>
      <c r="J33" s="175">
        <f>'خلاصه  هزینه ای'!J32+'خلاصه اختصاصی'!J32</f>
        <v>0</v>
      </c>
      <c r="K33" s="175">
        <f>'خلاصه  هزینه ای'!K32+'خلاصه اختصاصی'!K32</f>
        <v>0</v>
      </c>
      <c r="L33" s="175">
        <f>'خلاصه  هزینه ای'!L32+'خلاصه اختصاصی'!L32</f>
        <v>0</v>
      </c>
      <c r="M33" s="175">
        <f>'خلاصه  هزینه ای'!M32+'خلاصه اختصاصی'!M32</f>
        <v>0</v>
      </c>
      <c r="N33" s="175">
        <f t="shared" si="11"/>
        <v>0</v>
      </c>
      <c r="O33" s="175">
        <f>'خلاصه  هزینه ای'!O32+'خلاصه اختصاصی'!O32</f>
        <v>0</v>
      </c>
      <c r="P33" s="175">
        <f>'خلاصه  هزینه ای'!P32+'خلاصه اختصاصی'!P32</f>
        <v>0</v>
      </c>
      <c r="Q33" s="175">
        <f>'خلاصه  هزینه ای'!Q32+'خلاصه اختصاصی'!Q32</f>
        <v>0</v>
      </c>
      <c r="R33" s="175">
        <f>'خلاصه  هزینه ای'!R32+'خلاصه اختصاصی'!R32</f>
        <v>0</v>
      </c>
      <c r="S33" s="175">
        <f>'خلاصه  هزینه ای'!S32+'خلاصه اختصاصی'!S32</f>
        <v>0</v>
      </c>
      <c r="T33" s="175">
        <f>SUM(O33:S33)</f>
        <v>0</v>
      </c>
    </row>
    <row r="34" spans="1:20" ht="25.5" hidden="1" customHeight="1" x14ac:dyDescent="0.25">
      <c r="A34" s="627"/>
      <c r="B34" s="152" t="s">
        <v>185</v>
      </c>
      <c r="C34" s="175">
        <f>'خلاصه  هزینه ای'!C33+'خلاصه اختصاصی'!C33</f>
        <v>0</v>
      </c>
      <c r="D34" s="175">
        <f>'خلاصه  هزینه ای'!D33+'خلاصه اختصاصی'!D33</f>
        <v>0</v>
      </c>
      <c r="E34" s="175">
        <f>'خلاصه  هزینه ای'!E33+'خلاصه اختصاصی'!E33</f>
        <v>0</v>
      </c>
      <c r="F34" s="175">
        <f>'خلاصه  هزینه ای'!F33+'خلاصه اختصاصی'!F33</f>
        <v>0</v>
      </c>
      <c r="G34" s="175">
        <f>'خلاصه  هزینه ای'!G33+'خلاصه اختصاصی'!G33</f>
        <v>0</v>
      </c>
      <c r="H34" s="175">
        <f t="shared" si="10"/>
        <v>0</v>
      </c>
      <c r="I34" s="175">
        <f>'خلاصه  هزینه ای'!I33+'خلاصه اختصاصی'!I33</f>
        <v>0</v>
      </c>
      <c r="J34" s="175">
        <f>'خلاصه  هزینه ای'!J33+'خلاصه اختصاصی'!J33</f>
        <v>0</v>
      </c>
      <c r="K34" s="175">
        <f>'خلاصه  هزینه ای'!K33+'خلاصه اختصاصی'!K33</f>
        <v>0</v>
      </c>
      <c r="L34" s="175">
        <f>'خلاصه  هزینه ای'!L33+'خلاصه اختصاصی'!L33</f>
        <v>0</v>
      </c>
      <c r="M34" s="175">
        <f>'خلاصه  هزینه ای'!M33+'خلاصه اختصاصی'!M33</f>
        <v>0</v>
      </c>
      <c r="N34" s="175">
        <f t="shared" si="11"/>
        <v>0</v>
      </c>
      <c r="O34" s="175">
        <f>'خلاصه  هزینه ای'!O33+'خلاصه اختصاصی'!O33</f>
        <v>0</v>
      </c>
      <c r="P34" s="175">
        <f>'خلاصه  هزینه ای'!P33+'خلاصه اختصاصی'!P33</f>
        <v>0</v>
      </c>
      <c r="Q34" s="175">
        <f>'خلاصه  هزینه ای'!Q33+'خلاصه اختصاصی'!Q33</f>
        <v>0</v>
      </c>
      <c r="R34" s="175">
        <f>'خلاصه  هزینه ای'!R33+'خلاصه اختصاصی'!R33</f>
        <v>0</v>
      </c>
      <c r="S34" s="175">
        <f>'خلاصه  هزینه ای'!S33+'خلاصه اختصاصی'!S33</f>
        <v>0</v>
      </c>
      <c r="T34" s="175">
        <f>SUM(O34:S34)</f>
        <v>0</v>
      </c>
    </row>
    <row r="35" spans="1:20" ht="25.5" customHeight="1" x14ac:dyDescent="0.25">
      <c r="A35" s="627"/>
      <c r="B35" s="152" t="s">
        <v>191</v>
      </c>
      <c r="C35" s="175">
        <f t="shared" ref="C35:T35" si="13">SUM(C33:C34)</f>
        <v>0</v>
      </c>
      <c r="D35" s="175">
        <f t="shared" si="13"/>
        <v>0</v>
      </c>
      <c r="E35" s="175">
        <f t="shared" si="13"/>
        <v>0</v>
      </c>
      <c r="F35" s="175">
        <f t="shared" si="13"/>
        <v>0</v>
      </c>
      <c r="G35" s="175">
        <f t="shared" si="13"/>
        <v>0</v>
      </c>
      <c r="H35" s="175">
        <f t="shared" si="13"/>
        <v>0</v>
      </c>
      <c r="I35" s="175">
        <f t="shared" si="13"/>
        <v>0</v>
      </c>
      <c r="J35" s="175">
        <f t="shared" si="13"/>
        <v>0</v>
      </c>
      <c r="K35" s="175">
        <f t="shared" si="13"/>
        <v>0</v>
      </c>
      <c r="L35" s="175">
        <f t="shared" si="13"/>
        <v>0</v>
      </c>
      <c r="M35" s="175">
        <f t="shared" si="13"/>
        <v>0</v>
      </c>
      <c r="N35" s="175">
        <f t="shared" si="13"/>
        <v>0</v>
      </c>
      <c r="O35" s="175">
        <f t="shared" si="13"/>
        <v>0</v>
      </c>
      <c r="P35" s="175">
        <f t="shared" si="13"/>
        <v>0</v>
      </c>
      <c r="Q35" s="175">
        <f t="shared" si="13"/>
        <v>0</v>
      </c>
      <c r="R35" s="175">
        <f t="shared" si="13"/>
        <v>0</v>
      </c>
      <c r="S35" s="175">
        <f t="shared" si="13"/>
        <v>0</v>
      </c>
      <c r="T35" s="175">
        <f t="shared" si="13"/>
        <v>0</v>
      </c>
    </row>
    <row r="36" spans="1:20" ht="25.5" customHeight="1" x14ac:dyDescent="0.25">
      <c r="A36" s="627"/>
      <c r="B36" s="152" t="s">
        <v>186</v>
      </c>
      <c r="C36" s="148">
        <f>'خلاصه  هزینه ای'!C35+'خلاصه اختصاصی'!C35</f>
        <v>0</v>
      </c>
      <c r="D36" s="148">
        <f>'خلاصه  هزینه ای'!D35+'خلاصه اختصاصی'!D35</f>
        <v>2910000000</v>
      </c>
      <c r="E36" s="148">
        <f>'خلاصه  هزینه ای'!E35+'خلاصه اختصاصی'!E35</f>
        <v>0</v>
      </c>
      <c r="F36" s="148">
        <f>'خلاصه  هزینه ای'!F35+'خلاصه اختصاصی'!F35</f>
        <v>0</v>
      </c>
      <c r="G36" s="148">
        <f>'خلاصه  هزینه ای'!G35+'خلاصه اختصاصی'!G35</f>
        <v>0</v>
      </c>
      <c r="H36" s="148">
        <f t="shared" si="10"/>
        <v>2910000000</v>
      </c>
      <c r="I36" s="148">
        <f>'خلاصه  هزینه ای'!I35+'خلاصه اختصاصی'!I35</f>
        <v>0</v>
      </c>
      <c r="J36" s="148">
        <f>'خلاصه  هزینه ای'!J35+'خلاصه اختصاصی'!J35</f>
        <v>12824200000</v>
      </c>
      <c r="K36" s="148">
        <f>'خلاصه  هزینه ای'!K35+'خلاصه اختصاصی'!K35</f>
        <v>0</v>
      </c>
      <c r="L36" s="148">
        <f>'خلاصه  هزینه ای'!L35+'خلاصه اختصاصی'!L35</f>
        <v>0</v>
      </c>
      <c r="M36" s="148">
        <f>'خلاصه  هزینه ای'!M35+'خلاصه اختصاصی'!M35</f>
        <v>0</v>
      </c>
      <c r="N36" s="148">
        <f t="shared" si="11"/>
        <v>12824200000</v>
      </c>
      <c r="O36" s="148">
        <f>'خلاصه  هزینه ای'!O35+'خلاصه اختصاصی'!O35</f>
        <v>0</v>
      </c>
      <c r="P36" s="148">
        <f>'خلاصه  هزینه ای'!P35+'خلاصه اختصاصی'!P35</f>
        <v>0</v>
      </c>
      <c r="Q36" s="148">
        <f>'خلاصه  هزینه ای'!Q35+'خلاصه اختصاصی'!Q35</f>
        <v>0</v>
      </c>
      <c r="R36" s="148">
        <f>'خلاصه  هزینه ای'!R35+'خلاصه اختصاصی'!R35</f>
        <v>0</v>
      </c>
      <c r="S36" s="148">
        <f>'خلاصه  هزینه ای'!S35+'خلاصه اختصاصی'!S35</f>
        <v>0</v>
      </c>
      <c r="T36" s="148">
        <f>SUM(O36:S36)</f>
        <v>0</v>
      </c>
    </row>
    <row r="37" spans="1:20" ht="25.5" customHeight="1" x14ac:dyDescent="0.25">
      <c r="A37" s="628" t="s">
        <v>195</v>
      </c>
      <c r="B37" s="628"/>
      <c r="C37" s="153">
        <f>SUM(C32,C35,C36)</f>
        <v>0</v>
      </c>
      <c r="D37" s="153">
        <f t="shared" ref="D37:T37" si="14">SUM(D32,D35,D36)</f>
        <v>2910000000</v>
      </c>
      <c r="E37" s="153">
        <f t="shared" si="14"/>
        <v>0</v>
      </c>
      <c r="F37" s="153">
        <f t="shared" si="14"/>
        <v>0</v>
      </c>
      <c r="G37" s="153">
        <f t="shared" si="14"/>
        <v>0</v>
      </c>
      <c r="H37" s="153">
        <f t="shared" si="14"/>
        <v>2910000000</v>
      </c>
      <c r="I37" s="153">
        <f t="shared" si="14"/>
        <v>0</v>
      </c>
      <c r="J37" s="153">
        <f t="shared" si="14"/>
        <v>12824200000</v>
      </c>
      <c r="K37" s="153">
        <f t="shared" si="14"/>
        <v>0</v>
      </c>
      <c r="L37" s="153">
        <f t="shared" si="14"/>
        <v>0</v>
      </c>
      <c r="M37" s="153">
        <f t="shared" si="14"/>
        <v>0</v>
      </c>
      <c r="N37" s="153">
        <f t="shared" si="14"/>
        <v>12824200000</v>
      </c>
      <c r="O37" s="153">
        <f t="shared" si="14"/>
        <v>0</v>
      </c>
      <c r="P37" s="153">
        <f t="shared" si="14"/>
        <v>0</v>
      </c>
      <c r="Q37" s="153">
        <f t="shared" si="14"/>
        <v>0</v>
      </c>
      <c r="R37" s="153">
        <f t="shared" si="14"/>
        <v>0</v>
      </c>
      <c r="S37" s="153">
        <f t="shared" si="14"/>
        <v>0</v>
      </c>
      <c r="T37" s="153">
        <f t="shared" si="14"/>
        <v>0</v>
      </c>
    </row>
    <row r="38" spans="1:20" s="159" customFormat="1" ht="25.5" hidden="1" customHeight="1" x14ac:dyDescent="0.25">
      <c r="A38" s="157"/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</row>
    <row r="39" spans="1:20" ht="25.5" hidden="1" customHeight="1" x14ac:dyDescent="0.25">
      <c r="A39" s="629" t="s">
        <v>197</v>
      </c>
      <c r="B39" s="629"/>
      <c r="C39" s="629"/>
      <c r="D39" s="629"/>
      <c r="E39" s="629"/>
      <c r="F39" s="629"/>
      <c r="G39" s="629"/>
      <c r="H39" s="629"/>
      <c r="I39" s="629"/>
      <c r="J39" s="629"/>
      <c r="K39" s="629"/>
      <c r="L39" s="629"/>
      <c r="M39" s="629"/>
      <c r="N39" s="629"/>
      <c r="O39" s="629"/>
      <c r="P39" s="629"/>
      <c r="Q39" s="629"/>
      <c r="R39" s="629"/>
      <c r="S39" s="629"/>
      <c r="T39" s="629"/>
    </row>
    <row r="40" spans="1:20" ht="25.5" hidden="1" customHeight="1" x14ac:dyDescent="0.25">
      <c r="A40" s="630" t="s">
        <v>5</v>
      </c>
      <c r="B40" s="631"/>
      <c r="C40" s="629" t="s">
        <v>200</v>
      </c>
      <c r="D40" s="629"/>
      <c r="E40" s="629"/>
      <c r="F40" s="629"/>
      <c r="G40" s="629"/>
      <c r="H40" s="629"/>
      <c r="I40" s="629" t="s">
        <v>199</v>
      </c>
      <c r="J40" s="629"/>
      <c r="K40" s="629"/>
      <c r="L40" s="629"/>
      <c r="M40" s="629"/>
      <c r="N40" s="629"/>
      <c r="O40" s="629" t="s">
        <v>178</v>
      </c>
      <c r="P40" s="629"/>
      <c r="Q40" s="629"/>
      <c r="R40" s="629"/>
      <c r="S40" s="629"/>
      <c r="T40" s="629"/>
    </row>
    <row r="41" spans="1:20" ht="25.5" hidden="1" customHeight="1" x14ac:dyDescent="0.25">
      <c r="A41" s="632"/>
      <c r="B41" s="633"/>
      <c r="C41" s="163" t="s">
        <v>9</v>
      </c>
      <c r="D41" s="146" t="s">
        <v>10</v>
      </c>
      <c r="E41" s="163" t="s">
        <v>11</v>
      </c>
      <c r="F41" s="163" t="s">
        <v>12</v>
      </c>
      <c r="G41" s="163" t="s">
        <v>180</v>
      </c>
      <c r="H41" s="163" t="s">
        <v>0</v>
      </c>
      <c r="I41" s="163" t="s">
        <v>9</v>
      </c>
      <c r="J41" s="146" t="s">
        <v>10</v>
      </c>
      <c r="K41" s="163" t="s">
        <v>11</v>
      </c>
      <c r="L41" s="163" t="s">
        <v>12</v>
      </c>
      <c r="M41" s="163" t="s">
        <v>180</v>
      </c>
      <c r="N41" s="163" t="s">
        <v>0</v>
      </c>
      <c r="O41" s="163" t="s">
        <v>9</v>
      </c>
      <c r="P41" s="163" t="s">
        <v>10</v>
      </c>
      <c r="Q41" s="163" t="s">
        <v>11</v>
      </c>
      <c r="R41" s="163" t="s">
        <v>12</v>
      </c>
      <c r="S41" s="163" t="s">
        <v>180</v>
      </c>
      <c r="T41" s="163" t="s">
        <v>0</v>
      </c>
    </row>
    <row r="42" spans="1:20" ht="25.5" hidden="1" customHeight="1" x14ac:dyDescent="0.25">
      <c r="A42" s="626" t="s">
        <v>196</v>
      </c>
      <c r="B42" s="161" t="s">
        <v>187</v>
      </c>
      <c r="C42" s="148">
        <f>'خلاصه  هزینه ای'!C41+'خلاصه اختصاصی'!C41</f>
        <v>0</v>
      </c>
      <c r="D42" s="148">
        <f>'خلاصه  هزینه ای'!D41+'خلاصه اختصاصی'!D41</f>
        <v>0</v>
      </c>
      <c r="E42" s="148">
        <f>'خلاصه  هزینه ای'!E41+'خلاصه اختصاصی'!E41</f>
        <v>0</v>
      </c>
      <c r="F42" s="148">
        <f>'خلاصه  هزینه ای'!F41+'خلاصه اختصاصی'!F41</f>
        <v>0</v>
      </c>
      <c r="G42" s="148">
        <f>'خلاصه  هزینه ای'!G41+'خلاصه اختصاصی'!G41</f>
        <v>0</v>
      </c>
      <c r="H42" s="148">
        <f>SUM(D42:G42)</f>
        <v>0</v>
      </c>
      <c r="I42" s="148">
        <f>'خلاصه  هزینه ای'!I41+'خلاصه اختصاصی'!I41</f>
        <v>0</v>
      </c>
      <c r="J42" s="148">
        <f>'خلاصه  هزینه ای'!J41+'خلاصه اختصاصی'!J41</f>
        <v>0</v>
      </c>
      <c r="K42" s="148">
        <f>'خلاصه  هزینه ای'!K41+'خلاصه اختصاصی'!K41</f>
        <v>0</v>
      </c>
      <c r="L42" s="148">
        <f>'خلاصه  هزینه ای'!L41+'خلاصه اختصاصی'!L41</f>
        <v>0</v>
      </c>
      <c r="M42" s="148">
        <f>'خلاصه  هزینه ای'!M41+'خلاصه اختصاصی'!M41</f>
        <v>0</v>
      </c>
      <c r="N42" s="148">
        <f>SUM(J42:M42)</f>
        <v>0</v>
      </c>
      <c r="O42" s="148">
        <f>'خلاصه  هزینه ای'!O41+'خلاصه اختصاصی'!O41</f>
        <v>0</v>
      </c>
      <c r="P42" s="148">
        <f>'خلاصه  هزینه ای'!P41+'خلاصه اختصاصی'!P41</f>
        <v>0</v>
      </c>
      <c r="Q42" s="148">
        <f>'خلاصه  هزینه ای'!Q41+'خلاصه اختصاصی'!Q41</f>
        <v>0</v>
      </c>
      <c r="R42" s="148">
        <f>'خلاصه  هزینه ای'!R41+'خلاصه اختصاصی'!R41</f>
        <v>0</v>
      </c>
      <c r="S42" s="148">
        <f>'خلاصه  هزینه ای'!S41+'خلاصه اختصاصی'!S41</f>
        <v>0</v>
      </c>
      <c r="T42" s="148">
        <f>SUM(P42:S42)</f>
        <v>0</v>
      </c>
    </row>
    <row r="43" spans="1:20" ht="25.5" hidden="1" customHeight="1" x14ac:dyDescent="0.25">
      <c r="A43" s="627"/>
      <c r="B43" s="161" t="s">
        <v>188</v>
      </c>
      <c r="C43" s="148">
        <f>'خلاصه  هزینه ای'!C42+'خلاصه اختصاصی'!C42</f>
        <v>0</v>
      </c>
      <c r="D43" s="148">
        <f>'خلاصه  هزینه ای'!D42+'خلاصه اختصاصی'!D42</f>
        <v>0</v>
      </c>
      <c r="E43" s="148">
        <f>'خلاصه  هزینه ای'!E42+'خلاصه اختصاصی'!E42</f>
        <v>0</v>
      </c>
      <c r="F43" s="148">
        <f>'خلاصه  هزینه ای'!F42+'خلاصه اختصاصی'!F42</f>
        <v>0</v>
      </c>
      <c r="G43" s="148">
        <f>'خلاصه  هزینه ای'!G42+'خلاصه اختصاصی'!G42</f>
        <v>0</v>
      </c>
      <c r="H43" s="148">
        <f>SUM(D43:G43)</f>
        <v>0</v>
      </c>
      <c r="I43" s="148">
        <f>'خلاصه  هزینه ای'!I42+'خلاصه اختصاصی'!I42</f>
        <v>0</v>
      </c>
      <c r="J43" s="148">
        <f>'خلاصه  هزینه ای'!J42+'خلاصه اختصاصی'!J42</f>
        <v>0</v>
      </c>
      <c r="K43" s="148">
        <f>'خلاصه  هزینه ای'!K42+'خلاصه اختصاصی'!K42</f>
        <v>0</v>
      </c>
      <c r="L43" s="148">
        <f>'خلاصه  هزینه ای'!L42+'خلاصه اختصاصی'!L42</f>
        <v>0</v>
      </c>
      <c r="M43" s="148">
        <f>'خلاصه  هزینه ای'!M42+'خلاصه اختصاصی'!M42</f>
        <v>0</v>
      </c>
      <c r="N43" s="148">
        <f>SUM(J43:M43)</f>
        <v>0</v>
      </c>
      <c r="O43" s="148">
        <f>'خلاصه  هزینه ای'!O42+'خلاصه اختصاصی'!O42</f>
        <v>0</v>
      </c>
      <c r="P43" s="148">
        <f>'خلاصه  هزینه ای'!P42+'خلاصه اختصاصی'!P42</f>
        <v>0</v>
      </c>
      <c r="Q43" s="148">
        <f>'خلاصه  هزینه ای'!Q42+'خلاصه اختصاصی'!Q42</f>
        <v>0</v>
      </c>
      <c r="R43" s="148">
        <f>'خلاصه  هزینه ای'!R42+'خلاصه اختصاصی'!R42</f>
        <v>0</v>
      </c>
      <c r="S43" s="148">
        <f>'خلاصه  هزینه ای'!S42+'خلاصه اختصاصی'!S42</f>
        <v>0</v>
      </c>
      <c r="T43" s="148">
        <f>SUM(P43:S43)</f>
        <v>0</v>
      </c>
    </row>
    <row r="44" spans="1:20" ht="25.5" hidden="1" customHeight="1" x14ac:dyDescent="0.25">
      <c r="A44" s="627"/>
      <c r="B44" s="161" t="s">
        <v>189</v>
      </c>
      <c r="C44" s="148">
        <f>'خلاصه  هزینه ای'!C43+'خلاصه اختصاصی'!C43</f>
        <v>0</v>
      </c>
      <c r="D44" s="148">
        <f>'خلاصه  هزینه ای'!D43+'خلاصه اختصاصی'!D43</f>
        <v>0</v>
      </c>
      <c r="E44" s="148">
        <f>'خلاصه  هزینه ای'!E43+'خلاصه اختصاصی'!E43</f>
        <v>0</v>
      </c>
      <c r="F44" s="148">
        <f>'خلاصه  هزینه ای'!F43+'خلاصه اختصاصی'!F43</f>
        <v>0</v>
      </c>
      <c r="G44" s="148">
        <f>'خلاصه  هزینه ای'!G43+'خلاصه اختصاصی'!G43</f>
        <v>0</v>
      </c>
      <c r="H44" s="148">
        <f>SUM(D44:G44)</f>
        <v>0</v>
      </c>
      <c r="I44" s="148">
        <f>'خلاصه  هزینه ای'!I43+'خلاصه اختصاصی'!I43</f>
        <v>0</v>
      </c>
      <c r="J44" s="148">
        <f>'خلاصه  هزینه ای'!J43+'خلاصه اختصاصی'!J43</f>
        <v>0</v>
      </c>
      <c r="K44" s="148">
        <f>'خلاصه  هزینه ای'!K43+'خلاصه اختصاصی'!K43</f>
        <v>0</v>
      </c>
      <c r="L44" s="148">
        <f>'خلاصه  هزینه ای'!L43+'خلاصه اختصاصی'!L43</f>
        <v>0</v>
      </c>
      <c r="M44" s="148">
        <f>'خلاصه  هزینه ای'!M43+'خلاصه اختصاصی'!M43</f>
        <v>0</v>
      </c>
      <c r="N44" s="148">
        <f>SUM(J44:M44)</f>
        <v>0</v>
      </c>
      <c r="O44" s="148">
        <f>'خلاصه  هزینه ای'!O43+'خلاصه اختصاصی'!O43</f>
        <v>0</v>
      </c>
      <c r="P44" s="148">
        <f>'خلاصه  هزینه ای'!P43+'خلاصه اختصاصی'!P43</f>
        <v>0</v>
      </c>
      <c r="Q44" s="148">
        <f>'خلاصه  هزینه ای'!Q43+'خلاصه اختصاصی'!Q43</f>
        <v>0</v>
      </c>
      <c r="R44" s="148">
        <f>'خلاصه  هزینه ای'!R43+'خلاصه اختصاصی'!R43</f>
        <v>0</v>
      </c>
      <c r="S44" s="148">
        <f>'خلاصه  هزینه ای'!S43+'خلاصه اختصاصی'!S43</f>
        <v>0</v>
      </c>
      <c r="T44" s="148">
        <f>SUM(P44:S44)</f>
        <v>0</v>
      </c>
    </row>
    <row r="45" spans="1:20" ht="25.5" customHeight="1" x14ac:dyDescent="0.25">
      <c r="A45" s="627"/>
      <c r="B45" s="162" t="s">
        <v>190</v>
      </c>
      <c r="C45" s="150">
        <f t="shared" ref="C45:T45" si="15">SUM(C42:C44)</f>
        <v>0</v>
      </c>
      <c r="D45" s="150">
        <f t="shared" si="15"/>
        <v>0</v>
      </c>
      <c r="E45" s="150">
        <f t="shared" si="15"/>
        <v>0</v>
      </c>
      <c r="F45" s="150">
        <f t="shared" si="15"/>
        <v>0</v>
      </c>
      <c r="G45" s="150">
        <f t="shared" si="15"/>
        <v>0</v>
      </c>
      <c r="H45" s="150">
        <f t="shared" si="15"/>
        <v>0</v>
      </c>
      <c r="I45" s="150">
        <f t="shared" si="15"/>
        <v>0</v>
      </c>
      <c r="J45" s="150">
        <f t="shared" si="15"/>
        <v>0</v>
      </c>
      <c r="K45" s="150">
        <f t="shared" si="15"/>
        <v>0</v>
      </c>
      <c r="L45" s="150">
        <f t="shared" si="15"/>
        <v>0</v>
      </c>
      <c r="M45" s="150">
        <f t="shared" si="15"/>
        <v>0</v>
      </c>
      <c r="N45" s="150">
        <f t="shared" si="15"/>
        <v>0</v>
      </c>
      <c r="O45" s="150">
        <f t="shared" si="15"/>
        <v>0</v>
      </c>
      <c r="P45" s="150">
        <f t="shared" si="15"/>
        <v>0</v>
      </c>
      <c r="Q45" s="150">
        <f t="shared" si="15"/>
        <v>0</v>
      </c>
      <c r="R45" s="150">
        <f t="shared" si="15"/>
        <v>0</v>
      </c>
      <c r="S45" s="150">
        <f t="shared" si="15"/>
        <v>0</v>
      </c>
      <c r="T45" s="150">
        <f t="shared" si="15"/>
        <v>0</v>
      </c>
    </row>
    <row r="46" spans="1:20" ht="25.5" hidden="1" customHeight="1" x14ac:dyDescent="0.25">
      <c r="A46" s="627"/>
      <c r="B46" s="151" t="s">
        <v>184</v>
      </c>
      <c r="C46" s="148">
        <f>'خلاصه  هزینه ای'!C45+'خلاصه اختصاصی'!C45</f>
        <v>0</v>
      </c>
      <c r="D46" s="148">
        <f>'خلاصه  هزینه ای'!D45+'خلاصه اختصاصی'!D45</f>
        <v>0</v>
      </c>
      <c r="E46" s="148">
        <f>'خلاصه  هزینه ای'!E45+'خلاصه اختصاصی'!E45</f>
        <v>0</v>
      </c>
      <c r="F46" s="148">
        <f>'خلاصه  هزینه ای'!F45+'خلاصه اختصاصی'!F45</f>
        <v>0</v>
      </c>
      <c r="G46" s="148">
        <f>'خلاصه  هزینه ای'!G45+'خلاصه اختصاصی'!G45</f>
        <v>0</v>
      </c>
      <c r="H46" s="148">
        <f>SUM(D46:G46)</f>
        <v>0</v>
      </c>
      <c r="I46" s="148">
        <f>'خلاصه  هزینه ای'!I45+'خلاصه اختصاصی'!I45</f>
        <v>0</v>
      </c>
      <c r="J46" s="148">
        <f>'خلاصه  هزینه ای'!J45+'خلاصه اختصاصی'!J45</f>
        <v>0</v>
      </c>
      <c r="K46" s="148">
        <f>'خلاصه  هزینه ای'!K45+'خلاصه اختصاصی'!K45</f>
        <v>0</v>
      </c>
      <c r="L46" s="148">
        <f>'خلاصه  هزینه ای'!L45+'خلاصه اختصاصی'!L45</f>
        <v>0</v>
      </c>
      <c r="M46" s="148">
        <f>'خلاصه  هزینه ای'!M45+'خلاصه اختصاصی'!M45</f>
        <v>0</v>
      </c>
      <c r="N46" s="148">
        <f>SUM(J46:M46)</f>
        <v>0</v>
      </c>
      <c r="O46" s="148">
        <f>'خلاصه  هزینه ای'!O45+'خلاصه اختصاصی'!O45</f>
        <v>0</v>
      </c>
      <c r="P46" s="148">
        <f>'خلاصه  هزینه ای'!P45+'خلاصه اختصاصی'!P45</f>
        <v>0</v>
      </c>
      <c r="Q46" s="148">
        <f>'خلاصه  هزینه ای'!Q45+'خلاصه اختصاصی'!Q45</f>
        <v>0</v>
      </c>
      <c r="R46" s="148">
        <f>'خلاصه  هزینه ای'!R45+'خلاصه اختصاصی'!R45</f>
        <v>0</v>
      </c>
      <c r="S46" s="148">
        <f>'خلاصه  هزینه ای'!S45+'خلاصه اختصاصی'!S45</f>
        <v>0</v>
      </c>
      <c r="T46" s="148">
        <f>SUM(P46:S46)</f>
        <v>0</v>
      </c>
    </row>
    <row r="47" spans="1:20" ht="25.5" hidden="1" customHeight="1" x14ac:dyDescent="0.25">
      <c r="A47" s="627"/>
      <c r="B47" s="152" t="s">
        <v>185</v>
      </c>
      <c r="C47" s="148">
        <f>'خلاصه  هزینه ای'!C46+'خلاصه اختصاصی'!C46</f>
        <v>0</v>
      </c>
      <c r="D47" s="148">
        <f>'خلاصه  هزینه ای'!D46+'خلاصه اختصاصی'!D46</f>
        <v>0</v>
      </c>
      <c r="E47" s="148">
        <f>'خلاصه  هزینه ای'!E46+'خلاصه اختصاصی'!E46</f>
        <v>0</v>
      </c>
      <c r="F47" s="148">
        <f>'خلاصه  هزینه ای'!F46+'خلاصه اختصاصی'!F46</f>
        <v>0</v>
      </c>
      <c r="G47" s="148">
        <f>'خلاصه  هزینه ای'!G46+'خلاصه اختصاصی'!G46</f>
        <v>0</v>
      </c>
      <c r="H47" s="148">
        <f>SUM(D47:G47)</f>
        <v>0</v>
      </c>
      <c r="I47" s="148">
        <f>'خلاصه  هزینه ای'!I46+'خلاصه اختصاصی'!I46</f>
        <v>0</v>
      </c>
      <c r="J47" s="148">
        <f>'خلاصه  هزینه ای'!J46+'خلاصه اختصاصی'!J46</f>
        <v>0</v>
      </c>
      <c r="K47" s="148">
        <f>'خلاصه  هزینه ای'!K46+'خلاصه اختصاصی'!K46</f>
        <v>0</v>
      </c>
      <c r="L47" s="148">
        <f>'خلاصه  هزینه ای'!L46+'خلاصه اختصاصی'!L46</f>
        <v>0</v>
      </c>
      <c r="M47" s="148">
        <f>'خلاصه  هزینه ای'!M46+'خلاصه اختصاصی'!M46</f>
        <v>0</v>
      </c>
      <c r="N47" s="148">
        <f>SUM(J47:M47)</f>
        <v>0</v>
      </c>
      <c r="O47" s="148">
        <f>'خلاصه  هزینه ای'!O46+'خلاصه اختصاصی'!O46</f>
        <v>0</v>
      </c>
      <c r="P47" s="148">
        <f>'خلاصه  هزینه ای'!P46+'خلاصه اختصاصی'!P46</f>
        <v>0</v>
      </c>
      <c r="Q47" s="148">
        <f>'خلاصه  هزینه ای'!Q46+'خلاصه اختصاصی'!Q46</f>
        <v>0</v>
      </c>
      <c r="R47" s="148">
        <f>'خلاصه  هزینه ای'!R46+'خلاصه اختصاصی'!R46</f>
        <v>0</v>
      </c>
      <c r="S47" s="148">
        <f>'خلاصه  هزینه ای'!S46+'خلاصه اختصاصی'!S46</f>
        <v>0</v>
      </c>
      <c r="T47" s="148">
        <f>SUM(P47:S47)</f>
        <v>0</v>
      </c>
    </row>
    <row r="48" spans="1:20" ht="25.5" customHeight="1" x14ac:dyDescent="0.25">
      <c r="A48" s="627"/>
      <c r="B48" s="162" t="s">
        <v>191</v>
      </c>
      <c r="C48" s="150">
        <f t="shared" ref="C48:T48" si="16">SUM(C46:C47)</f>
        <v>0</v>
      </c>
      <c r="D48" s="150">
        <f t="shared" si="16"/>
        <v>0</v>
      </c>
      <c r="E48" s="150">
        <f t="shared" si="16"/>
        <v>0</v>
      </c>
      <c r="F48" s="150">
        <f t="shared" si="16"/>
        <v>0</v>
      </c>
      <c r="G48" s="150">
        <f t="shared" si="16"/>
        <v>0</v>
      </c>
      <c r="H48" s="150">
        <f t="shared" si="16"/>
        <v>0</v>
      </c>
      <c r="I48" s="150">
        <f t="shared" si="16"/>
        <v>0</v>
      </c>
      <c r="J48" s="150">
        <f t="shared" si="16"/>
        <v>0</v>
      </c>
      <c r="K48" s="150">
        <f t="shared" si="16"/>
        <v>0</v>
      </c>
      <c r="L48" s="150">
        <f t="shared" si="16"/>
        <v>0</v>
      </c>
      <c r="M48" s="150">
        <f t="shared" si="16"/>
        <v>0</v>
      </c>
      <c r="N48" s="150">
        <f t="shared" si="16"/>
        <v>0</v>
      </c>
      <c r="O48" s="150">
        <f t="shared" si="16"/>
        <v>0</v>
      </c>
      <c r="P48" s="150">
        <f t="shared" si="16"/>
        <v>0</v>
      </c>
      <c r="Q48" s="150">
        <f t="shared" si="16"/>
        <v>0</v>
      </c>
      <c r="R48" s="150">
        <f t="shared" si="16"/>
        <v>0</v>
      </c>
      <c r="S48" s="150">
        <f t="shared" si="16"/>
        <v>0</v>
      </c>
      <c r="T48" s="150">
        <f t="shared" si="16"/>
        <v>0</v>
      </c>
    </row>
    <row r="49" spans="1:20" ht="25.5" customHeight="1" x14ac:dyDescent="0.25">
      <c r="A49" s="627"/>
      <c r="B49" s="152" t="s">
        <v>186</v>
      </c>
      <c r="C49" s="148">
        <f>'خلاصه  هزینه ای'!C48+'خلاصه اختصاصی'!C48</f>
        <v>0</v>
      </c>
      <c r="D49" s="148">
        <f>'خلاصه  هزینه ای'!D48+'خلاصه اختصاصی'!D48</f>
        <v>0</v>
      </c>
      <c r="E49" s="148">
        <f>'خلاصه  هزینه ای'!E48+'خلاصه اختصاصی'!E48</f>
        <v>0</v>
      </c>
      <c r="F49" s="148">
        <f>'خلاصه  هزینه ای'!F48+'خلاصه اختصاصی'!F48</f>
        <v>0</v>
      </c>
      <c r="G49" s="148">
        <f>'خلاصه  هزینه ای'!G48+'خلاصه اختصاصی'!G48</f>
        <v>0</v>
      </c>
      <c r="H49" s="148">
        <f>SUM(D49:G49)</f>
        <v>0</v>
      </c>
      <c r="I49" s="148">
        <f>'خلاصه  هزینه ای'!I48+'خلاصه اختصاصی'!I48</f>
        <v>0</v>
      </c>
      <c r="J49" s="148">
        <f>'خلاصه  هزینه ای'!J48+'خلاصه اختصاصی'!J48</f>
        <v>0</v>
      </c>
      <c r="K49" s="148">
        <f>'خلاصه  هزینه ای'!K48+'خلاصه اختصاصی'!K48</f>
        <v>0</v>
      </c>
      <c r="L49" s="148">
        <f>'خلاصه  هزینه ای'!L48+'خلاصه اختصاصی'!L48</f>
        <v>0</v>
      </c>
      <c r="M49" s="148">
        <f>'خلاصه  هزینه ای'!M48+'خلاصه اختصاصی'!M48</f>
        <v>0</v>
      </c>
      <c r="N49" s="148">
        <f>SUM(J49:M49)</f>
        <v>0</v>
      </c>
      <c r="O49" s="148">
        <f>'خلاصه  هزینه ای'!O48+'خلاصه اختصاصی'!O48</f>
        <v>0</v>
      </c>
      <c r="P49" s="148">
        <f>'خلاصه  هزینه ای'!P48+'خلاصه اختصاصی'!P48</f>
        <v>0</v>
      </c>
      <c r="Q49" s="148">
        <f>'خلاصه  هزینه ای'!Q48+'خلاصه اختصاصی'!Q48</f>
        <v>0</v>
      </c>
      <c r="R49" s="148">
        <f>'خلاصه  هزینه ای'!R48+'خلاصه اختصاصی'!R48</f>
        <v>0</v>
      </c>
      <c r="S49" s="148">
        <f>'خلاصه  هزینه ای'!S48+'خلاصه اختصاصی'!S48</f>
        <v>0</v>
      </c>
      <c r="T49" s="148">
        <f>SUM(P49:S49)</f>
        <v>0</v>
      </c>
    </row>
    <row r="50" spans="1:20" ht="25.5" customHeight="1" x14ac:dyDescent="0.25">
      <c r="A50" s="628" t="s">
        <v>195</v>
      </c>
      <c r="B50" s="628"/>
      <c r="C50" s="153">
        <f t="shared" ref="C50:T50" si="17">SUM(C45,C48,C49)</f>
        <v>0</v>
      </c>
      <c r="D50" s="153">
        <f t="shared" si="17"/>
        <v>0</v>
      </c>
      <c r="E50" s="153">
        <f t="shared" si="17"/>
        <v>0</v>
      </c>
      <c r="F50" s="153">
        <f t="shared" si="17"/>
        <v>0</v>
      </c>
      <c r="G50" s="153">
        <f t="shared" si="17"/>
        <v>0</v>
      </c>
      <c r="H50" s="153">
        <f t="shared" si="17"/>
        <v>0</v>
      </c>
      <c r="I50" s="153">
        <f t="shared" si="17"/>
        <v>0</v>
      </c>
      <c r="J50" s="153">
        <f t="shared" si="17"/>
        <v>0</v>
      </c>
      <c r="K50" s="153">
        <f t="shared" si="17"/>
        <v>0</v>
      </c>
      <c r="L50" s="153">
        <f t="shared" si="17"/>
        <v>0</v>
      </c>
      <c r="M50" s="153">
        <f t="shared" si="17"/>
        <v>0</v>
      </c>
      <c r="N50" s="153">
        <f t="shared" si="17"/>
        <v>0</v>
      </c>
      <c r="O50" s="153">
        <f t="shared" si="17"/>
        <v>0</v>
      </c>
      <c r="P50" s="153">
        <f t="shared" si="17"/>
        <v>0</v>
      </c>
      <c r="Q50" s="153">
        <f t="shared" si="17"/>
        <v>0</v>
      </c>
      <c r="R50" s="153">
        <f t="shared" si="17"/>
        <v>0</v>
      </c>
      <c r="S50" s="153">
        <f t="shared" si="17"/>
        <v>0</v>
      </c>
      <c r="T50" s="153">
        <f t="shared" si="17"/>
        <v>0</v>
      </c>
    </row>
    <row r="51" spans="1:20" s="159" customFormat="1" ht="25.5" hidden="1" customHeight="1" x14ac:dyDescent="0.25">
      <c r="A51" s="157"/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</row>
    <row r="52" spans="1:20" ht="25.5" customHeight="1" x14ac:dyDescent="0.25">
      <c r="A52" s="625" t="s">
        <v>201</v>
      </c>
      <c r="B52" s="625"/>
      <c r="C52" s="156">
        <f>SUM(C50,C37,C23)</f>
        <v>0</v>
      </c>
      <c r="D52" s="156">
        <f t="shared" ref="D52:T52" si="18">SUM(D50,D37,D23)</f>
        <v>2910000000</v>
      </c>
      <c r="E52" s="156">
        <f t="shared" si="18"/>
        <v>0</v>
      </c>
      <c r="F52" s="156">
        <f t="shared" si="18"/>
        <v>0</v>
      </c>
      <c r="G52" s="156">
        <f t="shared" si="18"/>
        <v>0</v>
      </c>
      <c r="H52" s="156">
        <f t="shared" si="18"/>
        <v>2910000000</v>
      </c>
      <c r="I52" s="156">
        <f t="shared" si="18"/>
        <v>-6199000000</v>
      </c>
      <c r="J52" s="156">
        <f t="shared" si="18"/>
        <v>12824200000</v>
      </c>
      <c r="K52" s="156">
        <f t="shared" si="18"/>
        <v>0</v>
      </c>
      <c r="L52" s="156">
        <f t="shared" si="18"/>
        <v>0</v>
      </c>
      <c r="M52" s="156">
        <f t="shared" si="18"/>
        <v>0</v>
      </c>
      <c r="N52" s="156">
        <f t="shared" si="18"/>
        <v>6625200000</v>
      </c>
      <c r="O52" s="156">
        <f t="shared" si="18"/>
        <v>0</v>
      </c>
      <c r="P52" s="156">
        <f t="shared" si="18"/>
        <v>0</v>
      </c>
      <c r="Q52" s="156">
        <f t="shared" si="18"/>
        <v>0</v>
      </c>
      <c r="R52" s="156">
        <f t="shared" si="18"/>
        <v>0</v>
      </c>
      <c r="S52" s="156">
        <f t="shared" si="18"/>
        <v>0</v>
      </c>
      <c r="T52" s="156">
        <f t="shared" si="18"/>
        <v>0</v>
      </c>
    </row>
    <row r="53" spans="1:20" s="159" customFormat="1" ht="25.5" customHeight="1" x14ac:dyDescent="0.25">
      <c r="A53" s="157"/>
      <c r="B53" s="157"/>
      <c r="C53" s="158">
        <f>'خلاصه  هزینه ای'!C51+'خلاصه اختصاصی'!C51</f>
        <v>0</v>
      </c>
      <c r="D53" s="158">
        <f>'خلاصه  هزینه ای'!D51+'خلاصه اختصاصی'!D51</f>
        <v>2910000000</v>
      </c>
      <c r="E53" s="158">
        <f>'خلاصه  هزینه ای'!E51+'خلاصه اختصاصی'!E51</f>
        <v>0</v>
      </c>
      <c r="F53" s="158">
        <f>'خلاصه  هزینه ای'!F51+'خلاصه اختصاصی'!F51</f>
        <v>0</v>
      </c>
      <c r="G53" s="158">
        <f>'خلاصه  هزینه ای'!G51+'خلاصه اختصاصی'!G51</f>
        <v>0</v>
      </c>
      <c r="H53" s="158">
        <f>'خلاصه  هزینه ای'!H51+'خلاصه اختصاصی'!H51</f>
        <v>2910000000</v>
      </c>
      <c r="I53" s="158">
        <f>'خلاصه  هزینه ای'!I51+'خلاصه اختصاصی'!I51</f>
        <v>-6199000000</v>
      </c>
      <c r="J53" s="158">
        <f>'خلاصه  هزینه ای'!J51+'خلاصه اختصاصی'!J51</f>
        <v>12824200000</v>
      </c>
      <c r="K53" s="158">
        <f>'خلاصه  هزینه ای'!K51+'خلاصه اختصاصی'!K51</f>
        <v>0</v>
      </c>
      <c r="L53" s="158">
        <f>'خلاصه  هزینه ای'!L51+'خلاصه اختصاصی'!L51</f>
        <v>0</v>
      </c>
      <c r="M53" s="158">
        <f>'خلاصه  هزینه ای'!M51+'خلاصه اختصاصی'!M51</f>
        <v>0</v>
      </c>
      <c r="N53" s="158">
        <f>'خلاصه  هزینه ای'!N51+'خلاصه اختصاصی'!N51</f>
        <v>6625200000</v>
      </c>
      <c r="O53" s="158">
        <f>'خلاصه  هزینه ای'!O51+'خلاصه اختصاصی'!O51</f>
        <v>0</v>
      </c>
      <c r="P53" s="158">
        <f>'خلاصه  هزینه ای'!P51+'خلاصه اختصاصی'!P51</f>
        <v>0</v>
      </c>
      <c r="Q53" s="158">
        <f>'خلاصه  هزینه ای'!Q51+'خلاصه اختصاصی'!Q51</f>
        <v>0</v>
      </c>
      <c r="R53" s="158">
        <f>'خلاصه  هزینه ای'!R51+'خلاصه اختصاصی'!R51</f>
        <v>0</v>
      </c>
      <c r="S53" s="158">
        <f>'خلاصه  هزینه ای'!S51+'خلاصه اختصاصی'!S51</f>
        <v>0</v>
      </c>
      <c r="T53" s="158">
        <f>'خلاصه  هزینه ای'!T51+'خلاصه اختصاصی'!T51</f>
        <v>0</v>
      </c>
    </row>
    <row r="54" spans="1:20" ht="25.5" customHeight="1" x14ac:dyDescent="0.25">
      <c r="C54" s="155">
        <f>C52-C53</f>
        <v>0</v>
      </c>
      <c r="D54" s="155">
        <f t="shared" ref="D54:T54" si="19">D52-D53</f>
        <v>0</v>
      </c>
      <c r="E54" s="155">
        <f t="shared" si="19"/>
        <v>0</v>
      </c>
      <c r="F54" s="155">
        <f t="shared" si="19"/>
        <v>0</v>
      </c>
      <c r="G54" s="155">
        <f t="shared" si="19"/>
        <v>0</v>
      </c>
      <c r="H54" s="155">
        <f t="shared" si="19"/>
        <v>0</v>
      </c>
      <c r="I54" s="155">
        <f t="shared" si="19"/>
        <v>0</v>
      </c>
      <c r="J54" s="155">
        <f t="shared" si="19"/>
        <v>0</v>
      </c>
      <c r="K54" s="155">
        <f t="shared" si="19"/>
        <v>0</v>
      </c>
      <c r="L54" s="155">
        <f t="shared" si="19"/>
        <v>0</v>
      </c>
      <c r="M54" s="155">
        <f t="shared" si="19"/>
        <v>0</v>
      </c>
      <c r="N54" s="155">
        <f t="shared" si="19"/>
        <v>0</v>
      </c>
      <c r="O54" s="155">
        <f t="shared" si="19"/>
        <v>0</v>
      </c>
      <c r="P54" s="155">
        <f t="shared" si="19"/>
        <v>0</v>
      </c>
      <c r="Q54" s="155">
        <f t="shared" si="19"/>
        <v>0</v>
      </c>
      <c r="R54" s="155">
        <f t="shared" si="19"/>
        <v>0</v>
      </c>
      <c r="S54" s="155">
        <f t="shared" si="19"/>
        <v>0</v>
      </c>
      <c r="T54" s="155">
        <f t="shared" si="19"/>
        <v>0</v>
      </c>
    </row>
    <row r="55" spans="1:20" ht="25.5" customHeight="1" x14ac:dyDescent="0.25">
      <c r="B55" s="298">
        <f t="shared" ref="B55:M56" si="20">SUM(B11,B20,B35)</f>
        <v>0</v>
      </c>
      <c r="C55" s="298">
        <f t="shared" si="20"/>
        <v>0</v>
      </c>
      <c r="D55" s="298">
        <f t="shared" si="20"/>
        <v>0</v>
      </c>
      <c r="E55" s="298">
        <f t="shared" si="20"/>
        <v>0</v>
      </c>
      <c r="F55" s="298">
        <f t="shared" si="20"/>
        <v>0</v>
      </c>
      <c r="G55" s="298">
        <f t="shared" si="20"/>
        <v>0</v>
      </c>
      <c r="H55" s="158">
        <f t="shared" si="20"/>
        <v>0</v>
      </c>
      <c r="I55" s="298">
        <f t="shared" si="20"/>
        <v>0</v>
      </c>
      <c r="J55" s="298">
        <f t="shared" si="20"/>
        <v>0</v>
      </c>
      <c r="K55" s="298">
        <f t="shared" si="20"/>
        <v>0</v>
      </c>
      <c r="L55" s="298">
        <f t="shared" si="20"/>
        <v>0</v>
      </c>
      <c r="M55" s="298">
        <f t="shared" si="20"/>
        <v>0</v>
      </c>
      <c r="N55" s="158">
        <f>SUM(N11,N20,N35)</f>
        <v>0</v>
      </c>
      <c r="O55" s="158">
        <f t="shared" ref="O55:T56" si="21">SUM(O11,O20,O35)</f>
        <v>0</v>
      </c>
      <c r="P55" s="158">
        <f t="shared" si="21"/>
        <v>0</v>
      </c>
      <c r="Q55" s="158">
        <f t="shared" si="21"/>
        <v>0</v>
      </c>
      <c r="R55" s="158">
        <f t="shared" si="21"/>
        <v>0</v>
      </c>
      <c r="S55" s="158">
        <f t="shared" si="21"/>
        <v>0</v>
      </c>
      <c r="T55" s="158">
        <f t="shared" si="21"/>
        <v>0</v>
      </c>
    </row>
    <row r="56" spans="1:20" ht="25.5" customHeight="1" x14ac:dyDescent="0.25">
      <c r="C56" s="298">
        <f t="shared" si="20"/>
        <v>0</v>
      </c>
      <c r="D56" s="298">
        <f t="shared" si="20"/>
        <v>2910000000</v>
      </c>
      <c r="E56" s="298">
        <f t="shared" si="20"/>
        <v>0</v>
      </c>
      <c r="F56" s="298">
        <f t="shared" si="20"/>
        <v>0</v>
      </c>
      <c r="G56" s="298">
        <f t="shared" si="20"/>
        <v>0</v>
      </c>
      <c r="H56" s="158">
        <f t="shared" si="20"/>
        <v>2910000000</v>
      </c>
      <c r="I56" s="298">
        <f t="shared" si="20"/>
        <v>0</v>
      </c>
      <c r="J56" s="298">
        <f t="shared" si="20"/>
        <v>12824200000</v>
      </c>
      <c r="K56" s="298">
        <f t="shared" si="20"/>
        <v>0</v>
      </c>
      <c r="L56" s="298">
        <f t="shared" si="20"/>
        <v>0</v>
      </c>
      <c r="M56" s="298">
        <f t="shared" si="20"/>
        <v>0</v>
      </c>
      <c r="N56" s="158">
        <f>SUM(N12,N21,N36)</f>
        <v>12824200000</v>
      </c>
      <c r="O56" s="158">
        <f t="shared" si="21"/>
        <v>0</v>
      </c>
      <c r="P56" s="158">
        <f t="shared" si="21"/>
        <v>0</v>
      </c>
      <c r="Q56" s="158">
        <f t="shared" si="21"/>
        <v>0</v>
      </c>
      <c r="R56" s="158">
        <f t="shared" si="21"/>
        <v>0</v>
      </c>
      <c r="S56" s="158">
        <f t="shared" si="21"/>
        <v>0</v>
      </c>
      <c r="T56" s="158">
        <f t="shared" si="21"/>
        <v>0</v>
      </c>
    </row>
  </sheetData>
  <mergeCells count="26">
    <mergeCell ref="A42:A49"/>
    <mergeCell ref="A50:B50"/>
    <mergeCell ref="A52:B52"/>
    <mergeCell ref="A37:B37"/>
    <mergeCell ref="A39:T39"/>
    <mergeCell ref="A40:B41"/>
    <mergeCell ref="C40:H40"/>
    <mergeCell ref="I40:N40"/>
    <mergeCell ref="O40:T40"/>
    <mergeCell ref="A27:B28"/>
    <mergeCell ref="C27:H27"/>
    <mergeCell ref="I27:N27"/>
    <mergeCell ref="O27:T27"/>
    <mergeCell ref="A29:A36"/>
    <mergeCell ref="A13:B13"/>
    <mergeCell ref="A14:A21"/>
    <mergeCell ref="A22:B22"/>
    <mergeCell ref="A23:B23"/>
    <mergeCell ref="A26:T26"/>
    <mergeCell ref="A5:A12"/>
    <mergeCell ref="A1:T1"/>
    <mergeCell ref="A2:T2"/>
    <mergeCell ref="A3:B4"/>
    <mergeCell ref="C3:H3"/>
    <mergeCell ref="I3:N3"/>
    <mergeCell ref="O3:T3"/>
  </mergeCells>
  <pageMargins left="0" right="0" top="0" bottom="0" header="0.31496062992125984" footer="0.31496062992125984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C7FB-A580-4D94-99CC-076470B43E22}">
  <dimension ref="A1:E53"/>
  <sheetViews>
    <sheetView rightToLeft="1" topLeftCell="B12" zoomScale="78" zoomScaleNormal="78" workbookViewId="0">
      <selection activeCell="C20" sqref="C20"/>
    </sheetView>
  </sheetViews>
  <sheetFormatPr defaultColWidth="12.140625" defaultRowHeight="25.5" x14ac:dyDescent="0.25"/>
  <cols>
    <col min="1" max="1" width="0" style="14" hidden="1" customWidth="1"/>
    <col min="2" max="2" width="61" style="14" customWidth="1"/>
    <col min="3" max="5" width="18.42578125" style="14" customWidth="1"/>
    <col min="6" max="6" width="20.42578125" style="14" bestFit="1" customWidth="1"/>
    <col min="7" max="133" width="12.140625" style="14"/>
    <col min="134" max="137" width="0" style="14" hidden="1" customWidth="1"/>
    <col min="138" max="138" width="14.28515625" style="14" bestFit="1" customWidth="1"/>
    <col min="139" max="139" width="15.5703125" style="14" bestFit="1" customWidth="1"/>
    <col min="140" max="140" width="0" style="14" hidden="1" customWidth="1"/>
    <col min="141" max="141" width="15.5703125" style="14" bestFit="1" customWidth="1"/>
    <col min="142" max="142" width="0" style="14" hidden="1" customWidth="1"/>
    <col min="143" max="143" width="66.5703125" style="14" customWidth="1"/>
    <col min="144" max="144" width="0" style="14" hidden="1" customWidth="1"/>
    <col min="145" max="389" width="12.140625" style="14"/>
    <col min="390" max="393" width="0" style="14" hidden="1" customWidth="1"/>
    <col min="394" max="394" width="14.28515625" style="14" bestFit="1" customWidth="1"/>
    <col min="395" max="395" width="15.5703125" style="14" bestFit="1" customWidth="1"/>
    <col min="396" max="396" width="0" style="14" hidden="1" customWidth="1"/>
    <col min="397" max="397" width="15.5703125" style="14" bestFit="1" customWidth="1"/>
    <col min="398" max="398" width="0" style="14" hidden="1" customWidth="1"/>
    <col min="399" max="399" width="66.5703125" style="14" customWidth="1"/>
    <col min="400" max="400" width="0" style="14" hidden="1" customWidth="1"/>
    <col min="401" max="645" width="12.140625" style="14"/>
    <col min="646" max="649" width="0" style="14" hidden="1" customWidth="1"/>
    <col min="650" max="650" width="14.28515625" style="14" bestFit="1" customWidth="1"/>
    <col min="651" max="651" width="15.5703125" style="14" bestFit="1" customWidth="1"/>
    <col min="652" max="652" width="0" style="14" hidden="1" customWidth="1"/>
    <col min="653" max="653" width="15.5703125" style="14" bestFit="1" customWidth="1"/>
    <col min="654" max="654" width="0" style="14" hidden="1" customWidth="1"/>
    <col min="655" max="655" width="66.5703125" style="14" customWidth="1"/>
    <col min="656" max="656" width="0" style="14" hidden="1" customWidth="1"/>
    <col min="657" max="901" width="12.140625" style="14"/>
    <col min="902" max="905" width="0" style="14" hidden="1" customWidth="1"/>
    <col min="906" max="906" width="14.28515625" style="14" bestFit="1" customWidth="1"/>
    <col min="907" max="907" width="15.5703125" style="14" bestFit="1" customWidth="1"/>
    <col min="908" max="908" width="0" style="14" hidden="1" customWidth="1"/>
    <col min="909" max="909" width="15.5703125" style="14" bestFit="1" customWidth="1"/>
    <col min="910" max="910" width="0" style="14" hidden="1" customWidth="1"/>
    <col min="911" max="911" width="66.5703125" style="14" customWidth="1"/>
    <col min="912" max="912" width="0" style="14" hidden="1" customWidth="1"/>
    <col min="913" max="1157" width="12.140625" style="14"/>
    <col min="1158" max="1161" width="0" style="14" hidden="1" customWidth="1"/>
    <col min="1162" max="1162" width="14.28515625" style="14" bestFit="1" customWidth="1"/>
    <col min="1163" max="1163" width="15.5703125" style="14" bestFit="1" customWidth="1"/>
    <col min="1164" max="1164" width="0" style="14" hidden="1" customWidth="1"/>
    <col min="1165" max="1165" width="15.5703125" style="14" bestFit="1" customWidth="1"/>
    <col min="1166" max="1166" width="0" style="14" hidden="1" customWidth="1"/>
    <col min="1167" max="1167" width="66.5703125" style="14" customWidth="1"/>
    <col min="1168" max="1168" width="0" style="14" hidden="1" customWidth="1"/>
    <col min="1169" max="1413" width="12.140625" style="14"/>
    <col min="1414" max="1417" width="0" style="14" hidden="1" customWidth="1"/>
    <col min="1418" max="1418" width="14.28515625" style="14" bestFit="1" customWidth="1"/>
    <col min="1419" max="1419" width="15.5703125" style="14" bestFit="1" customWidth="1"/>
    <col min="1420" max="1420" width="0" style="14" hidden="1" customWidth="1"/>
    <col min="1421" max="1421" width="15.5703125" style="14" bestFit="1" customWidth="1"/>
    <col min="1422" max="1422" width="0" style="14" hidden="1" customWidth="1"/>
    <col min="1423" max="1423" width="66.5703125" style="14" customWidth="1"/>
    <col min="1424" max="1424" width="0" style="14" hidden="1" customWidth="1"/>
    <col min="1425" max="1669" width="12.140625" style="14"/>
    <col min="1670" max="1673" width="0" style="14" hidden="1" customWidth="1"/>
    <col min="1674" max="1674" width="14.28515625" style="14" bestFit="1" customWidth="1"/>
    <col min="1675" max="1675" width="15.5703125" style="14" bestFit="1" customWidth="1"/>
    <col min="1676" max="1676" width="0" style="14" hidden="1" customWidth="1"/>
    <col min="1677" max="1677" width="15.5703125" style="14" bestFit="1" customWidth="1"/>
    <col min="1678" max="1678" width="0" style="14" hidden="1" customWidth="1"/>
    <col min="1679" max="1679" width="66.5703125" style="14" customWidth="1"/>
    <col min="1680" max="1680" width="0" style="14" hidden="1" customWidth="1"/>
    <col min="1681" max="1925" width="12.140625" style="14"/>
    <col min="1926" max="1929" width="0" style="14" hidden="1" customWidth="1"/>
    <col min="1930" max="1930" width="14.28515625" style="14" bestFit="1" customWidth="1"/>
    <col min="1931" max="1931" width="15.5703125" style="14" bestFit="1" customWidth="1"/>
    <col min="1932" max="1932" width="0" style="14" hidden="1" customWidth="1"/>
    <col min="1933" max="1933" width="15.5703125" style="14" bestFit="1" customWidth="1"/>
    <col min="1934" max="1934" width="0" style="14" hidden="1" customWidth="1"/>
    <col min="1935" max="1935" width="66.5703125" style="14" customWidth="1"/>
    <col min="1936" max="1936" width="0" style="14" hidden="1" customWidth="1"/>
    <col min="1937" max="2181" width="12.140625" style="14"/>
    <col min="2182" max="2185" width="0" style="14" hidden="1" customWidth="1"/>
    <col min="2186" max="2186" width="14.28515625" style="14" bestFit="1" customWidth="1"/>
    <col min="2187" max="2187" width="15.5703125" style="14" bestFit="1" customWidth="1"/>
    <col min="2188" max="2188" width="0" style="14" hidden="1" customWidth="1"/>
    <col min="2189" max="2189" width="15.5703125" style="14" bestFit="1" customWidth="1"/>
    <col min="2190" max="2190" width="0" style="14" hidden="1" customWidth="1"/>
    <col min="2191" max="2191" width="66.5703125" style="14" customWidth="1"/>
    <col min="2192" max="2192" width="0" style="14" hidden="1" customWidth="1"/>
    <col min="2193" max="2437" width="12.140625" style="14"/>
    <col min="2438" max="2441" width="0" style="14" hidden="1" customWidth="1"/>
    <col min="2442" max="2442" width="14.28515625" style="14" bestFit="1" customWidth="1"/>
    <col min="2443" max="2443" width="15.5703125" style="14" bestFit="1" customWidth="1"/>
    <col min="2444" max="2444" width="0" style="14" hidden="1" customWidth="1"/>
    <col min="2445" max="2445" width="15.5703125" style="14" bestFit="1" customWidth="1"/>
    <col min="2446" max="2446" width="0" style="14" hidden="1" customWidth="1"/>
    <col min="2447" max="2447" width="66.5703125" style="14" customWidth="1"/>
    <col min="2448" max="2448" width="0" style="14" hidden="1" customWidth="1"/>
    <col min="2449" max="2693" width="12.140625" style="14"/>
    <col min="2694" max="2697" width="0" style="14" hidden="1" customWidth="1"/>
    <col min="2698" max="2698" width="14.28515625" style="14" bestFit="1" customWidth="1"/>
    <col min="2699" max="2699" width="15.5703125" style="14" bestFit="1" customWidth="1"/>
    <col min="2700" max="2700" width="0" style="14" hidden="1" customWidth="1"/>
    <col min="2701" max="2701" width="15.5703125" style="14" bestFit="1" customWidth="1"/>
    <col min="2702" max="2702" width="0" style="14" hidden="1" customWidth="1"/>
    <col min="2703" max="2703" width="66.5703125" style="14" customWidth="1"/>
    <col min="2704" max="2704" width="0" style="14" hidden="1" customWidth="1"/>
    <col min="2705" max="2949" width="12.140625" style="14"/>
    <col min="2950" max="2953" width="0" style="14" hidden="1" customWidth="1"/>
    <col min="2954" max="2954" width="14.28515625" style="14" bestFit="1" customWidth="1"/>
    <col min="2955" max="2955" width="15.5703125" style="14" bestFit="1" customWidth="1"/>
    <col min="2956" max="2956" width="0" style="14" hidden="1" customWidth="1"/>
    <col min="2957" max="2957" width="15.5703125" style="14" bestFit="1" customWidth="1"/>
    <col min="2958" max="2958" width="0" style="14" hidden="1" customWidth="1"/>
    <col min="2959" max="2959" width="66.5703125" style="14" customWidth="1"/>
    <col min="2960" max="2960" width="0" style="14" hidden="1" customWidth="1"/>
    <col min="2961" max="3205" width="12.140625" style="14"/>
    <col min="3206" max="3209" width="0" style="14" hidden="1" customWidth="1"/>
    <col min="3210" max="3210" width="14.28515625" style="14" bestFit="1" customWidth="1"/>
    <col min="3211" max="3211" width="15.5703125" style="14" bestFit="1" customWidth="1"/>
    <col min="3212" max="3212" width="0" style="14" hidden="1" customWidth="1"/>
    <col min="3213" max="3213" width="15.5703125" style="14" bestFit="1" customWidth="1"/>
    <col min="3214" max="3214" width="0" style="14" hidden="1" customWidth="1"/>
    <col min="3215" max="3215" width="66.5703125" style="14" customWidth="1"/>
    <col min="3216" max="3216" width="0" style="14" hidden="1" customWidth="1"/>
    <col min="3217" max="3461" width="12.140625" style="14"/>
    <col min="3462" max="3465" width="0" style="14" hidden="1" customWidth="1"/>
    <col min="3466" max="3466" width="14.28515625" style="14" bestFit="1" customWidth="1"/>
    <col min="3467" max="3467" width="15.5703125" style="14" bestFit="1" customWidth="1"/>
    <col min="3468" max="3468" width="0" style="14" hidden="1" customWidth="1"/>
    <col min="3469" max="3469" width="15.5703125" style="14" bestFit="1" customWidth="1"/>
    <col min="3470" max="3470" width="0" style="14" hidden="1" customWidth="1"/>
    <col min="3471" max="3471" width="66.5703125" style="14" customWidth="1"/>
    <col min="3472" max="3472" width="0" style="14" hidden="1" customWidth="1"/>
    <col min="3473" max="3717" width="12.140625" style="14"/>
    <col min="3718" max="3721" width="0" style="14" hidden="1" customWidth="1"/>
    <col min="3722" max="3722" width="14.28515625" style="14" bestFit="1" customWidth="1"/>
    <col min="3723" max="3723" width="15.5703125" style="14" bestFit="1" customWidth="1"/>
    <col min="3724" max="3724" width="0" style="14" hidden="1" customWidth="1"/>
    <col min="3725" max="3725" width="15.5703125" style="14" bestFit="1" customWidth="1"/>
    <col min="3726" max="3726" width="0" style="14" hidden="1" customWidth="1"/>
    <col min="3727" max="3727" width="66.5703125" style="14" customWidth="1"/>
    <col min="3728" max="3728" width="0" style="14" hidden="1" customWidth="1"/>
    <col min="3729" max="3973" width="12.140625" style="14"/>
    <col min="3974" max="3977" width="0" style="14" hidden="1" customWidth="1"/>
    <col min="3978" max="3978" width="14.28515625" style="14" bestFit="1" customWidth="1"/>
    <col min="3979" max="3979" width="15.5703125" style="14" bestFit="1" customWidth="1"/>
    <col min="3980" max="3980" width="0" style="14" hidden="1" customWidth="1"/>
    <col min="3981" max="3981" width="15.5703125" style="14" bestFit="1" customWidth="1"/>
    <col min="3982" max="3982" width="0" style="14" hidden="1" customWidth="1"/>
    <col min="3983" max="3983" width="66.5703125" style="14" customWidth="1"/>
    <col min="3984" max="3984" width="0" style="14" hidden="1" customWidth="1"/>
    <col min="3985" max="4229" width="12.140625" style="14"/>
    <col min="4230" max="4233" width="0" style="14" hidden="1" customWidth="1"/>
    <col min="4234" max="4234" width="14.28515625" style="14" bestFit="1" customWidth="1"/>
    <col min="4235" max="4235" width="15.5703125" style="14" bestFit="1" customWidth="1"/>
    <col min="4236" max="4236" width="0" style="14" hidden="1" customWidth="1"/>
    <col min="4237" max="4237" width="15.5703125" style="14" bestFit="1" customWidth="1"/>
    <col min="4238" max="4238" width="0" style="14" hidden="1" customWidth="1"/>
    <col min="4239" max="4239" width="66.5703125" style="14" customWidth="1"/>
    <col min="4240" max="4240" width="0" style="14" hidden="1" customWidth="1"/>
    <col min="4241" max="4485" width="12.140625" style="14"/>
    <col min="4486" max="4489" width="0" style="14" hidden="1" customWidth="1"/>
    <col min="4490" max="4490" width="14.28515625" style="14" bestFit="1" customWidth="1"/>
    <col min="4491" max="4491" width="15.5703125" style="14" bestFit="1" customWidth="1"/>
    <col min="4492" max="4492" width="0" style="14" hidden="1" customWidth="1"/>
    <col min="4493" max="4493" width="15.5703125" style="14" bestFit="1" customWidth="1"/>
    <col min="4494" max="4494" width="0" style="14" hidden="1" customWidth="1"/>
    <col min="4495" max="4495" width="66.5703125" style="14" customWidth="1"/>
    <col min="4496" max="4496" width="0" style="14" hidden="1" customWidth="1"/>
    <col min="4497" max="4741" width="12.140625" style="14"/>
    <col min="4742" max="4745" width="0" style="14" hidden="1" customWidth="1"/>
    <col min="4746" max="4746" width="14.28515625" style="14" bestFit="1" customWidth="1"/>
    <col min="4747" max="4747" width="15.5703125" style="14" bestFit="1" customWidth="1"/>
    <col min="4748" max="4748" width="0" style="14" hidden="1" customWidth="1"/>
    <col min="4749" max="4749" width="15.5703125" style="14" bestFit="1" customWidth="1"/>
    <col min="4750" max="4750" width="0" style="14" hidden="1" customWidth="1"/>
    <col min="4751" max="4751" width="66.5703125" style="14" customWidth="1"/>
    <col min="4752" max="4752" width="0" style="14" hidden="1" customWidth="1"/>
    <col min="4753" max="4997" width="12.140625" style="14"/>
    <col min="4998" max="5001" width="0" style="14" hidden="1" customWidth="1"/>
    <col min="5002" max="5002" width="14.28515625" style="14" bestFit="1" customWidth="1"/>
    <col min="5003" max="5003" width="15.5703125" style="14" bestFit="1" customWidth="1"/>
    <col min="5004" max="5004" width="0" style="14" hidden="1" customWidth="1"/>
    <col min="5005" max="5005" width="15.5703125" style="14" bestFit="1" customWidth="1"/>
    <col min="5006" max="5006" width="0" style="14" hidden="1" customWidth="1"/>
    <col min="5007" max="5007" width="66.5703125" style="14" customWidth="1"/>
    <col min="5008" max="5008" width="0" style="14" hidden="1" customWidth="1"/>
    <col min="5009" max="5253" width="12.140625" style="14"/>
    <col min="5254" max="5257" width="0" style="14" hidden="1" customWidth="1"/>
    <col min="5258" max="5258" width="14.28515625" style="14" bestFit="1" customWidth="1"/>
    <col min="5259" max="5259" width="15.5703125" style="14" bestFit="1" customWidth="1"/>
    <col min="5260" max="5260" width="0" style="14" hidden="1" customWidth="1"/>
    <col min="5261" max="5261" width="15.5703125" style="14" bestFit="1" customWidth="1"/>
    <col min="5262" max="5262" width="0" style="14" hidden="1" customWidth="1"/>
    <col min="5263" max="5263" width="66.5703125" style="14" customWidth="1"/>
    <col min="5264" max="5264" width="0" style="14" hidden="1" customWidth="1"/>
    <col min="5265" max="5509" width="12.140625" style="14"/>
    <col min="5510" max="5513" width="0" style="14" hidden="1" customWidth="1"/>
    <col min="5514" max="5514" width="14.28515625" style="14" bestFit="1" customWidth="1"/>
    <col min="5515" max="5515" width="15.5703125" style="14" bestFit="1" customWidth="1"/>
    <col min="5516" max="5516" width="0" style="14" hidden="1" customWidth="1"/>
    <col min="5517" max="5517" width="15.5703125" style="14" bestFit="1" customWidth="1"/>
    <col min="5518" max="5518" width="0" style="14" hidden="1" customWidth="1"/>
    <col min="5519" max="5519" width="66.5703125" style="14" customWidth="1"/>
    <col min="5520" max="5520" width="0" style="14" hidden="1" customWidth="1"/>
    <col min="5521" max="5765" width="12.140625" style="14"/>
    <col min="5766" max="5769" width="0" style="14" hidden="1" customWidth="1"/>
    <col min="5770" max="5770" width="14.28515625" style="14" bestFit="1" customWidth="1"/>
    <col min="5771" max="5771" width="15.5703125" style="14" bestFit="1" customWidth="1"/>
    <col min="5772" max="5772" width="0" style="14" hidden="1" customWidth="1"/>
    <col min="5773" max="5773" width="15.5703125" style="14" bestFit="1" customWidth="1"/>
    <col min="5774" max="5774" width="0" style="14" hidden="1" customWidth="1"/>
    <col min="5775" max="5775" width="66.5703125" style="14" customWidth="1"/>
    <col min="5776" max="5776" width="0" style="14" hidden="1" customWidth="1"/>
    <col min="5777" max="6021" width="12.140625" style="14"/>
    <col min="6022" max="6025" width="0" style="14" hidden="1" customWidth="1"/>
    <col min="6026" max="6026" width="14.28515625" style="14" bestFit="1" customWidth="1"/>
    <col min="6027" max="6027" width="15.5703125" style="14" bestFit="1" customWidth="1"/>
    <col min="6028" max="6028" width="0" style="14" hidden="1" customWidth="1"/>
    <col min="6029" max="6029" width="15.5703125" style="14" bestFit="1" customWidth="1"/>
    <col min="6030" max="6030" width="0" style="14" hidden="1" customWidth="1"/>
    <col min="6031" max="6031" width="66.5703125" style="14" customWidth="1"/>
    <col min="6032" max="6032" width="0" style="14" hidden="1" customWidth="1"/>
    <col min="6033" max="6277" width="12.140625" style="14"/>
    <col min="6278" max="6281" width="0" style="14" hidden="1" customWidth="1"/>
    <col min="6282" max="6282" width="14.28515625" style="14" bestFit="1" customWidth="1"/>
    <col min="6283" max="6283" width="15.5703125" style="14" bestFit="1" customWidth="1"/>
    <col min="6284" max="6284" width="0" style="14" hidden="1" customWidth="1"/>
    <col min="6285" max="6285" width="15.5703125" style="14" bestFit="1" customWidth="1"/>
    <col min="6286" max="6286" width="0" style="14" hidden="1" customWidth="1"/>
    <col min="6287" max="6287" width="66.5703125" style="14" customWidth="1"/>
    <col min="6288" max="6288" width="0" style="14" hidden="1" customWidth="1"/>
    <col min="6289" max="6533" width="12.140625" style="14"/>
    <col min="6534" max="6537" width="0" style="14" hidden="1" customWidth="1"/>
    <col min="6538" max="6538" width="14.28515625" style="14" bestFit="1" customWidth="1"/>
    <col min="6539" max="6539" width="15.5703125" style="14" bestFit="1" customWidth="1"/>
    <col min="6540" max="6540" width="0" style="14" hidden="1" customWidth="1"/>
    <col min="6541" max="6541" width="15.5703125" style="14" bestFit="1" customWidth="1"/>
    <col min="6542" max="6542" width="0" style="14" hidden="1" customWidth="1"/>
    <col min="6543" max="6543" width="66.5703125" style="14" customWidth="1"/>
    <col min="6544" max="6544" width="0" style="14" hidden="1" customWidth="1"/>
    <col min="6545" max="6789" width="12.140625" style="14"/>
    <col min="6790" max="6793" width="0" style="14" hidden="1" customWidth="1"/>
    <col min="6794" max="6794" width="14.28515625" style="14" bestFit="1" customWidth="1"/>
    <col min="6795" max="6795" width="15.5703125" style="14" bestFit="1" customWidth="1"/>
    <col min="6796" max="6796" width="0" style="14" hidden="1" customWidth="1"/>
    <col min="6797" max="6797" width="15.5703125" style="14" bestFit="1" customWidth="1"/>
    <col min="6798" max="6798" width="0" style="14" hidden="1" customWidth="1"/>
    <col min="6799" max="6799" width="66.5703125" style="14" customWidth="1"/>
    <col min="6800" max="6800" width="0" style="14" hidden="1" customWidth="1"/>
    <col min="6801" max="7045" width="12.140625" style="14"/>
    <col min="7046" max="7049" width="0" style="14" hidden="1" customWidth="1"/>
    <col min="7050" max="7050" width="14.28515625" style="14" bestFit="1" customWidth="1"/>
    <col min="7051" max="7051" width="15.5703125" style="14" bestFit="1" customWidth="1"/>
    <col min="7052" max="7052" width="0" style="14" hidden="1" customWidth="1"/>
    <col min="7053" max="7053" width="15.5703125" style="14" bestFit="1" customWidth="1"/>
    <col min="7054" max="7054" width="0" style="14" hidden="1" customWidth="1"/>
    <col min="7055" max="7055" width="66.5703125" style="14" customWidth="1"/>
    <col min="7056" max="7056" width="0" style="14" hidden="1" customWidth="1"/>
    <col min="7057" max="7301" width="12.140625" style="14"/>
    <col min="7302" max="7305" width="0" style="14" hidden="1" customWidth="1"/>
    <col min="7306" max="7306" width="14.28515625" style="14" bestFit="1" customWidth="1"/>
    <col min="7307" max="7307" width="15.5703125" style="14" bestFit="1" customWidth="1"/>
    <col min="7308" max="7308" width="0" style="14" hidden="1" customWidth="1"/>
    <col min="7309" max="7309" width="15.5703125" style="14" bestFit="1" customWidth="1"/>
    <col min="7310" max="7310" width="0" style="14" hidden="1" customWidth="1"/>
    <col min="7311" max="7311" width="66.5703125" style="14" customWidth="1"/>
    <col min="7312" max="7312" width="0" style="14" hidden="1" customWidth="1"/>
    <col min="7313" max="7557" width="12.140625" style="14"/>
    <col min="7558" max="7561" width="0" style="14" hidden="1" customWidth="1"/>
    <col min="7562" max="7562" width="14.28515625" style="14" bestFit="1" customWidth="1"/>
    <col min="7563" max="7563" width="15.5703125" style="14" bestFit="1" customWidth="1"/>
    <col min="7564" max="7564" width="0" style="14" hidden="1" customWidth="1"/>
    <col min="7565" max="7565" width="15.5703125" style="14" bestFit="1" customWidth="1"/>
    <col min="7566" max="7566" width="0" style="14" hidden="1" customWidth="1"/>
    <col min="7567" max="7567" width="66.5703125" style="14" customWidth="1"/>
    <col min="7568" max="7568" width="0" style="14" hidden="1" customWidth="1"/>
    <col min="7569" max="7813" width="12.140625" style="14"/>
    <col min="7814" max="7817" width="0" style="14" hidden="1" customWidth="1"/>
    <col min="7818" max="7818" width="14.28515625" style="14" bestFit="1" customWidth="1"/>
    <col min="7819" max="7819" width="15.5703125" style="14" bestFit="1" customWidth="1"/>
    <col min="7820" max="7820" width="0" style="14" hidden="1" customWidth="1"/>
    <col min="7821" max="7821" width="15.5703125" style="14" bestFit="1" customWidth="1"/>
    <col min="7822" max="7822" width="0" style="14" hidden="1" customWidth="1"/>
    <col min="7823" max="7823" width="66.5703125" style="14" customWidth="1"/>
    <col min="7824" max="7824" width="0" style="14" hidden="1" customWidth="1"/>
    <col min="7825" max="8069" width="12.140625" style="14"/>
    <col min="8070" max="8073" width="0" style="14" hidden="1" customWidth="1"/>
    <col min="8074" max="8074" width="14.28515625" style="14" bestFit="1" customWidth="1"/>
    <col min="8075" max="8075" width="15.5703125" style="14" bestFit="1" customWidth="1"/>
    <col min="8076" max="8076" width="0" style="14" hidden="1" customWidth="1"/>
    <col min="8077" max="8077" width="15.5703125" style="14" bestFit="1" customWidth="1"/>
    <col min="8078" max="8078" width="0" style="14" hidden="1" customWidth="1"/>
    <col min="8079" max="8079" width="66.5703125" style="14" customWidth="1"/>
    <col min="8080" max="8080" width="0" style="14" hidden="1" customWidth="1"/>
    <col min="8081" max="8325" width="12.140625" style="14"/>
    <col min="8326" max="8329" width="0" style="14" hidden="1" customWidth="1"/>
    <col min="8330" max="8330" width="14.28515625" style="14" bestFit="1" customWidth="1"/>
    <col min="8331" max="8331" width="15.5703125" style="14" bestFit="1" customWidth="1"/>
    <col min="8332" max="8332" width="0" style="14" hidden="1" customWidth="1"/>
    <col min="8333" max="8333" width="15.5703125" style="14" bestFit="1" customWidth="1"/>
    <col min="8334" max="8334" width="0" style="14" hidden="1" customWidth="1"/>
    <col min="8335" max="8335" width="66.5703125" style="14" customWidth="1"/>
    <col min="8336" max="8336" width="0" style="14" hidden="1" customWidth="1"/>
    <col min="8337" max="8581" width="12.140625" style="14"/>
    <col min="8582" max="8585" width="0" style="14" hidden="1" customWidth="1"/>
    <col min="8586" max="8586" width="14.28515625" style="14" bestFit="1" customWidth="1"/>
    <col min="8587" max="8587" width="15.5703125" style="14" bestFit="1" customWidth="1"/>
    <col min="8588" max="8588" width="0" style="14" hidden="1" customWidth="1"/>
    <col min="8589" max="8589" width="15.5703125" style="14" bestFit="1" customWidth="1"/>
    <col min="8590" max="8590" width="0" style="14" hidden="1" customWidth="1"/>
    <col min="8591" max="8591" width="66.5703125" style="14" customWidth="1"/>
    <col min="8592" max="8592" width="0" style="14" hidden="1" customWidth="1"/>
    <col min="8593" max="8837" width="12.140625" style="14"/>
    <col min="8838" max="8841" width="0" style="14" hidden="1" customWidth="1"/>
    <col min="8842" max="8842" width="14.28515625" style="14" bestFit="1" customWidth="1"/>
    <col min="8843" max="8843" width="15.5703125" style="14" bestFit="1" customWidth="1"/>
    <col min="8844" max="8844" width="0" style="14" hidden="1" customWidth="1"/>
    <col min="8845" max="8845" width="15.5703125" style="14" bestFit="1" customWidth="1"/>
    <col min="8846" max="8846" width="0" style="14" hidden="1" customWidth="1"/>
    <col min="8847" max="8847" width="66.5703125" style="14" customWidth="1"/>
    <col min="8848" max="8848" width="0" style="14" hidden="1" customWidth="1"/>
    <col min="8849" max="9093" width="12.140625" style="14"/>
    <col min="9094" max="9097" width="0" style="14" hidden="1" customWidth="1"/>
    <col min="9098" max="9098" width="14.28515625" style="14" bestFit="1" customWidth="1"/>
    <col min="9099" max="9099" width="15.5703125" style="14" bestFit="1" customWidth="1"/>
    <col min="9100" max="9100" width="0" style="14" hidden="1" customWidth="1"/>
    <col min="9101" max="9101" width="15.5703125" style="14" bestFit="1" customWidth="1"/>
    <col min="9102" max="9102" width="0" style="14" hidden="1" customWidth="1"/>
    <col min="9103" max="9103" width="66.5703125" style="14" customWidth="1"/>
    <col min="9104" max="9104" width="0" style="14" hidden="1" customWidth="1"/>
    <col min="9105" max="9349" width="12.140625" style="14"/>
    <col min="9350" max="9353" width="0" style="14" hidden="1" customWidth="1"/>
    <col min="9354" max="9354" width="14.28515625" style="14" bestFit="1" customWidth="1"/>
    <col min="9355" max="9355" width="15.5703125" style="14" bestFit="1" customWidth="1"/>
    <col min="9356" max="9356" width="0" style="14" hidden="1" customWidth="1"/>
    <col min="9357" max="9357" width="15.5703125" style="14" bestFit="1" customWidth="1"/>
    <col min="9358" max="9358" width="0" style="14" hidden="1" customWidth="1"/>
    <col min="9359" max="9359" width="66.5703125" style="14" customWidth="1"/>
    <col min="9360" max="9360" width="0" style="14" hidden="1" customWidth="1"/>
    <col min="9361" max="9605" width="12.140625" style="14"/>
    <col min="9606" max="9609" width="0" style="14" hidden="1" customWidth="1"/>
    <col min="9610" max="9610" width="14.28515625" style="14" bestFit="1" customWidth="1"/>
    <col min="9611" max="9611" width="15.5703125" style="14" bestFit="1" customWidth="1"/>
    <col min="9612" max="9612" width="0" style="14" hidden="1" customWidth="1"/>
    <col min="9613" max="9613" width="15.5703125" style="14" bestFit="1" customWidth="1"/>
    <col min="9614" max="9614" width="0" style="14" hidden="1" customWidth="1"/>
    <col min="9615" max="9615" width="66.5703125" style="14" customWidth="1"/>
    <col min="9616" max="9616" width="0" style="14" hidden="1" customWidth="1"/>
    <col min="9617" max="9861" width="12.140625" style="14"/>
    <col min="9862" max="9865" width="0" style="14" hidden="1" customWidth="1"/>
    <col min="9866" max="9866" width="14.28515625" style="14" bestFit="1" customWidth="1"/>
    <col min="9867" max="9867" width="15.5703125" style="14" bestFit="1" customWidth="1"/>
    <col min="9868" max="9868" width="0" style="14" hidden="1" customWidth="1"/>
    <col min="9869" max="9869" width="15.5703125" style="14" bestFit="1" customWidth="1"/>
    <col min="9870" max="9870" width="0" style="14" hidden="1" customWidth="1"/>
    <col min="9871" max="9871" width="66.5703125" style="14" customWidth="1"/>
    <col min="9872" max="9872" width="0" style="14" hidden="1" customWidth="1"/>
    <col min="9873" max="10117" width="12.140625" style="14"/>
    <col min="10118" max="10121" width="0" style="14" hidden="1" customWidth="1"/>
    <col min="10122" max="10122" width="14.28515625" style="14" bestFit="1" customWidth="1"/>
    <col min="10123" max="10123" width="15.5703125" style="14" bestFit="1" customWidth="1"/>
    <col min="10124" max="10124" width="0" style="14" hidden="1" customWidth="1"/>
    <col min="10125" max="10125" width="15.5703125" style="14" bestFit="1" customWidth="1"/>
    <col min="10126" max="10126" width="0" style="14" hidden="1" customWidth="1"/>
    <col min="10127" max="10127" width="66.5703125" style="14" customWidth="1"/>
    <col min="10128" max="10128" width="0" style="14" hidden="1" customWidth="1"/>
    <col min="10129" max="10373" width="12.140625" style="14"/>
    <col min="10374" max="10377" width="0" style="14" hidden="1" customWidth="1"/>
    <col min="10378" max="10378" width="14.28515625" style="14" bestFit="1" customWidth="1"/>
    <col min="10379" max="10379" width="15.5703125" style="14" bestFit="1" customWidth="1"/>
    <col min="10380" max="10380" width="0" style="14" hidden="1" customWidth="1"/>
    <col min="10381" max="10381" width="15.5703125" style="14" bestFit="1" customWidth="1"/>
    <col min="10382" max="10382" width="0" style="14" hidden="1" customWidth="1"/>
    <col min="10383" max="10383" width="66.5703125" style="14" customWidth="1"/>
    <col min="10384" max="10384" width="0" style="14" hidden="1" customWidth="1"/>
    <col min="10385" max="10629" width="12.140625" style="14"/>
    <col min="10630" max="10633" width="0" style="14" hidden="1" customWidth="1"/>
    <col min="10634" max="10634" width="14.28515625" style="14" bestFit="1" customWidth="1"/>
    <col min="10635" max="10635" width="15.5703125" style="14" bestFit="1" customWidth="1"/>
    <col min="10636" max="10636" width="0" style="14" hidden="1" customWidth="1"/>
    <col min="10637" max="10637" width="15.5703125" style="14" bestFit="1" customWidth="1"/>
    <col min="10638" max="10638" width="0" style="14" hidden="1" customWidth="1"/>
    <col min="10639" max="10639" width="66.5703125" style="14" customWidth="1"/>
    <col min="10640" max="10640" width="0" style="14" hidden="1" customWidth="1"/>
    <col min="10641" max="10885" width="12.140625" style="14"/>
    <col min="10886" max="10889" width="0" style="14" hidden="1" customWidth="1"/>
    <col min="10890" max="10890" width="14.28515625" style="14" bestFit="1" customWidth="1"/>
    <col min="10891" max="10891" width="15.5703125" style="14" bestFit="1" customWidth="1"/>
    <col min="10892" max="10892" width="0" style="14" hidden="1" customWidth="1"/>
    <col min="10893" max="10893" width="15.5703125" style="14" bestFit="1" customWidth="1"/>
    <col min="10894" max="10894" width="0" style="14" hidden="1" customWidth="1"/>
    <col min="10895" max="10895" width="66.5703125" style="14" customWidth="1"/>
    <col min="10896" max="10896" width="0" style="14" hidden="1" customWidth="1"/>
    <col min="10897" max="11141" width="12.140625" style="14"/>
    <col min="11142" max="11145" width="0" style="14" hidden="1" customWidth="1"/>
    <col min="11146" max="11146" width="14.28515625" style="14" bestFit="1" customWidth="1"/>
    <col min="11147" max="11147" width="15.5703125" style="14" bestFit="1" customWidth="1"/>
    <col min="11148" max="11148" width="0" style="14" hidden="1" customWidth="1"/>
    <col min="11149" max="11149" width="15.5703125" style="14" bestFit="1" customWidth="1"/>
    <col min="11150" max="11150" width="0" style="14" hidden="1" customWidth="1"/>
    <col min="11151" max="11151" width="66.5703125" style="14" customWidth="1"/>
    <col min="11152" max="11152" width="0" style="14" hidden="1" customWidth="1"/>
    <col min="11153" max="11397" width="12.140625" style="14"/>
    <col min="11398" max="11401" width="0" style="14" hidden="1" customWidth="1"/>
    <col min="11402" max="11402" width="14.28515625" style="14" bestFit="1" customWidth="1"/>
    <col min="11403" max="11403" width="15.5703125" style="14" bestFit="1" customWidth="1"/>
    <col min="11404" max="11404" width="0" style="14" hidden="1" customWidth="1"/>
    <col min="11405" max="11405" width="15.5703125" style="14" bestFit="1" customWidth="1"/>
    <col min="11406" max="11406" width="0" style="14" hidden="1" customWidth="1"/>
    <col min="11407" max="11407" width="66.5703125" style="14" customWidth="1"/>
    <col min="11408" max="11408" width="0" style="14" hidden="1" customWidth="1"/>
    <col min="11409" max="11653" width="12.140625" style="14"/>
    <col min="11654" max="11657" width="0" style="14" hidden="1" customWidth="1"/>
    <col min="11658" max="11658" width="14.28515625" style="14" bestFit="1" customWidth="1"/>
    <col min="11659" max="11659" width="15.5703125" style="14" bestFit="1" customWidth="1"/>
    <col min="11660" max="11660" width="0" style="14" hidden="1" customWidth="1"/>
    <col min="11661" max="11661" width="15.5703125" style="14" bestFit="1" customWidth="1"/>
    <col min="11662" max="11662" width="0" style="14" hidden="1" customWidth="1"/>
    <col min="11663" max="11663" width="66.5703125" style="14" customWidth="1"/>
    <col min="11664" max="11664" width="0" style="14" hidden="1" customWidth="1"/>
    <col min="11665" max="11909" width="12.140625" style="14"/>
    <col min="11910" max="11913" width="0" style="14" hidden="1" customWidth="1"/>
    <col min="11914" max="11914" width="14.28515625" style="14" bestFit="1" customWidth="1"/>
    <col min="11915" max="11915" width="15.5703125" style="14" bestFit="1" customWidth="1"/>
    <col min="11916" max="11916" width="0" style="14" hidden="1" customWidth="1"/>
    <col min="11917" max="11917" width="15.5703125" style="14" bestFit="1" customWidth="1"/>
    <col min="11918" max="11918" width="0" style="14" hidden="1" customWidth="1"/>
    <col min="11919" max="11919" width="66.5703125" style="14" customWidth="1"/>
    <col min="11920" max="11920" width="0" style="14" hidden="1" customWidth="1"/>
    <col min="11921" max="12165" width="12.140625" style="14"/>
    <col min="12166" max="12169" width="0" style="14" hidden="1" customWidth="1"/>
    <col min="12170" max="12170" width="14.28515625" style="14" bestFit="1" customWidth="1"/>
    <col min="12171" max="12171" width="15.5703125" style="14" bestFit="1" customWidth="1"/>
    <col min="12172" max="12172" width="0" style="14" hidden="1" customWidth="1"/>
    <col min="12173" max="12173" width="15.5703125" style="14" bestFit="1" customWidth="1"/>
    <col min="12174" max="12174" width="0" style="14" hidden="1" customWidth="1"/>
    <col min="12175" max="12175" width="66.5703125" style="14" customWidth="1"/>
    <col min="12176" max="12176" width="0" style="14" hidden="1" customWidth="1"/>
    <col min="12177" max="12421" width="12.140625" style="14"/>
    <col min="12422" max="12425" width="0" style="14" hidden="1" customWidth="1"/>
    <col min="12426" max="12426" width="14.28515625" style="14" bestFit="1" customWidth="1"/>
    <col min="12427" max="12427" width="15.5703125" style="14" bestFit="1" customWidth="1"/>
    <col min="12428" max="12428" width="0" style="14" hidden="1" customWidth="1"/>
    <col min="12429" max="12429" width="15.5703125" style="14" bestFit="1" customWidth="1"/>
    <col min="12430" max="12430" width="0" style="14" hidden="1" customWidth="1"/>
    <col min="12431" max="12431" width="66.5703125" style="14" customWidth="1"/>
    <col min="12432" max="12432" width="0" style="14" hidden="1" customWidth="1"/>
    <col min="12433" max="12677" width="12.140625" style="14"/>
    <col min="12678" max="12681" width="0" style="14" hidden="1" customWidth="1"/>
    <col min="12682" max="12682" width="14.28515625" style="14" bestFit="1" customWidth="1"/>
    <col min="12683" max="12683" width="15.5703125" style="14" bestFit="1" customWidth="1"/>
    <col min="12684" max="12684" width="0" style="14" hidden="1" customWidth="1"/>
    <col min="12685" max="12685" width="15.5703125" style="14" bestFit="1" customWidth="1"/>
    <col min="12686" max="12686" width="0" style="14" hidden="1" customWidth="1"/>
    <col min="12687" max="12687" width="66.5703125" style="14" customWidth="1"/>
    <col min="12688" max="12688" width="0" style="14" hidden="1" customWidth="1"/>
    <col min="12689" max="12933" width="12.140625" style="14"/>
    <col min="12934" max="12937" width="0" style="14" hidden="1" customWidth="1"/>
    <col min="12938" max="12938" width="14.28515625" style="14" bestFit="1" customWidth="1"/>
    <col min="12939" max="12939" width="15.5703125" style="14" bestFit="1" customWidth="1"/>
    <col min="12940" max="12940" width="0" style="14" hidden="1" customWidth="1"/>
    <col min="12941" max="12941" width="15.5703125" style="14" bestFit="1" customWidth="1"/>
    <col min="12942" max="12942" width="0" style="14" hidden="1" customWidth="1"/>
    <col min="12943" max="12943" width="66.5703125" style="14" customWidth="1"/>
    <col min="12944" max="12944" width="0" style="14" hidden="1" customWidth="1"/>
    <col min="12945" max="13189" width="12.140625" style="14"/>
    <col min="13190" max="13193" width="0" style="14" hidden="1" customWidth="1"/>
    <col min="13194" max="13194" width="14.28515625" style="14" bestFit="1" customWidth="1"/>
    <col min="13195" max="13195" width="15.5703125" style="14" bestFit="1" customWidth="1"/>
    <col min="13196" max="13196" width="0" style="14" hidden="1" customWidth="1"/>
    <col min="13197" max="13197" width="15.5703125" style="14" bestFit="1" customWidth="1"/>
    <col min="13198" max="13198" width="0" style="14" hidden="1" customWidth="1"/>
    <col min="13199" max="13199" width="66.5703125" style="14" customWidth="1"/>
    <col min="13200" max="13200" width="0" style="14" hidden="1" customWidth="1"/>
    <col min="13201" max="13445" width="12.140625" style="14"/>
    <col min="13446" max="13449" width="0" style="14" hidden="1" customWidth="1"/>
    <col min="13450" max="13450" width="14.28515625" style="14" bestFit="1" customWidth="1"/>
    <col min="13451" max="13451" width="15.5703125" style="14" bestFit="1" customWidth="1"/>
    <col min="13452" max="13452" width="0" style="14" hidden="1" customWidth="1"/>
    <col min="13453" max="13453" width="15.5703125" style="14" bestFit="1" customWidth="1"/>
    <col min="13454" max="13454" width="0" style="14" hidden="1" customWidth="1"/>
    <col min="13455" max="13455" width="66.5703125" style="14" customWidth="1"/>
    <col min="13456" max="13456" width="0" style="14" hidden="1" customWidth="1"/>
    <col min="13457" max="13701" width="12.140625" style="14"/>
    <col min="13702" max="13705" width="0" style="14" hidden="1" customWidth="1"/>
    <col min="13706" max="13706" width="14.28515625" style="14" bestFit="1" customWidth="1"/>
    <col min="13707" max="13707" width="15.5703125" style="14" bestFit="1" customWidth="1"/>
    <col min="13708" max="13708" width="0" style="14" hidden="1" customWidth="1"/>
    <col min="13709" max="13709" width="15.5703125" style="14" bestFit="1" customWidth="1"/>
    <col min="13710" max="13710" width="0" style="14" hidden="1" customWidth="1"/>
    <col min="13711" max="13711" width="66.5703125" style="14" customWidth="1"/>
    <col min="13712" max="13712" width="0" style="14" hidden="1" customWidth="1"/>
    <col min="13713" max="13957" width="12.140625" style="14"/>
    <col min="13958" max="13961" width="0" style="14" hidden="1" customWidth="1"/>
    <col min="13962" max="13962" width="14.28515625" style="14" bestFit="1" customWidth="1"/>
    <col min="13963" max="13963" width="15.5703125" style="14" bestFit="1" customWidth="1"/>
    <col min="13964" max="13964" width="0" style="14" hidden="1" customWidth="1"/>
    <col min="13965" max="13965" width="15.5703125" style="14" bestFit="1" customWidth="1"/>
    <col min="13966" max="13966" width="0" style="14" hidden="1" customWidth="1"/>
    <col min="13967" max="13967" width="66.5703125" style="14" customWidth="1"/>
    <col min="13968" max="13968" width="0" style="14" hidden="1" customWidth="1"/>
    <col min="13969" max="14213" width="12.140625" style="14"/>
    <col min="14214" max="14217" width="0" style="14" hidden="1" customWidth="1"/>
    <col min="14218" max="14218" width="14.28515625" style="14" bestFit="1" customWidth="1"/>
    <col min="14219" max="14219" width="15.5703125" style="14" bestFit="1" customWidth="1"/>
    <col min="14220" max="14220" width="0" style="14" hidden="1" customWidth="1"/>
    <col min="14221" max="14221" width="15.5703125" style="14" bestFit="1" customWidth="1"/>
    <col min="14222" max="14222" width="0" style="14" hidden="1" customWidth="1"/>
    <col min="14223" max="14223" width="66.5703125" style="14" customWidth="1"/>
    <col min="14224" max="14224" width="0" style="14" hidden="1" customWidth="1"/>
    <col min="14225" max="14469" width="12.140625" style="14"/>
    <col min="14470" max="14473" width="0" style="14" hidden="1" customWidth="1"/>
    <col min="14474" max="14474" width="14.28515625" style="14" bestFit="1" customWidth="1"/>
    <col min="14475" max="14475" width="15.5703125" style="14" bestFit="1" customWidth="1"/>
    <col min="14476" max="14476" width="0" style="14" hidden="1" customWidth="1"/>
    <col min="14477" max="14477" width="15.5703125" style="14" bestFit="1" customWidth="1"/>
    <col min="14478" max="14478" width="0" style="14" hidden="1" customWidth="1"/>
    <col min="14479" max="14479" width="66.5703125" style="14" customWidth="1"/>
    <col min="14480" max="14480" width="0" style="14" hidden="1" customWidth="1"/>
    <col min="14481" max="14725" width="12.140625" style="14"/>
    <col min="14726" max="14729" width="0" style="14" hidden="1" customWidth="1"/>
    <col min="14730" max="14730" width="14.28515625" style="14" bestFit="1" customWidth="1"/>
    <col min="14731" max="14731" width="15.5703125" style="14" bestFit="1" customWidth="1"/>
    <col min="14732" max="14732" width="0" style="14" hidden="1" customWidth="1"/>
    <col min="14733" max="14733" width="15.5703125" style="14" bestFit="1" customWidth="1"/>
    <col min="14734" max="14734" width="0" style="14" hidden="1" customWidth="1"/>
    <col min="14735" max="14735" width="66.5703125" style="14" customWidth="1"/>
    <col min="14736" max="14736" width="0" style="14" hidden="1" customWidth="1"/>
    <col min="14737" max="14981" width="12.140625" style="14"/>
    <col min="14982" max="14985" width="0" style="14" hidden="1" customWidth="1"/>
    <col min="14986" max="14986" width="14.28515625" style="14" bestFit="1" customWidth="1"/>
    <col min="14987" max="14987" width="15.5703125" style="14" bestFit="1" customWidth="1"/>
    <col min="14988" max="14988" width="0" style="14" hidden="1" customWidth="1"/>
    <col min="14989" max="14989" width="15.5703125" style="14" bestFit="1" customWidth="1"/>
    <col min="14990" max="14990" width="0" style="14" hidden="1" customWidth="1"/>
    <col min="14991" max="14991" width="66.5703125" style="14" customWidth="1"/>
    <col min="14992" max="14992" width="0" style="14" hidden="1" customWidth="1"/>
    <col min="14993" max="15237" width="12.140625" style="14"/>
    <col min="15238" max="15241" width="0" style="14" hidden="1" customWidth="1"/>
    <col min="15242" max="15242" width="14.28515625" style="14" bestFit="1" customWidth="1"/>
    <col min="15243" max="15243" width="15.5703125" style="14" bestFit="1" customWidth="1"/>
    <col min="15244" max="15244" width="0" style="14" hidden="1" customWidth="1"/>
    <col min="15245" max="15245" width="15.5703125" style="14" bestFit="1" customWidth="1"/>
    <col min="15246" max="15246" width="0" style="14" hidden="1" customWidth="1"/>
    <col min="15247" max="15247" width="66.5703125" style="14" customWidth="1"/>
    <col min="15248" max="15248" width="0" style="14" hidden="1" customWidth="1"/>
    <col min="15249" max="15493" width="12.140625" style="14"/>
    <col min="15494" max="15497" width="0" style="14" hidden="1" customWidth="1"/>
    <col min="15498" max="15498" width="14.28515625" style="14" bestFit="1" customWidth="1"/>
    <col min="15499" max="15499" width="15.5703125" style="14" bestFit="1" customWidth="1"/>
    <col min="15500" max="15500" width="0" style="14" hidden="1" customWidth="1"/>
    <col min="15501" max="15501" width="15.5703125" style="14" bestFit="1" customWidth="1"/>
    <col min="15502" max="15502" width="0" style="14" hidden="1" customWidth="1"/>
    <col min="15503" max="15503" width="66.5703125" style="14" customWidth="1"/>
    <col min="15504" max="15504" width="0" style="14" hidden="1" customWidth="1"/>
    <col min="15505" max="15749" width="12.140625" style="14"/>
    <col min="15750" max="15753" width="0" style="14" hidden="1" customWidth="1"/>
    <col min="15754" max="15754" width="14.28515625" style="14" bestFit="1" customWidth="1"/>
    <col min="15755" max="15755" width="15.5703125" style="14" bestFit="1" customWidth="1"/>
    <col min="15756" max="15756" width="0" style="14" hidden="1" customWidth="1"/>
    <col min="15757" max="15757" width="15.5703125" style="14" bestFit="1" customWidth="1"/>
    <col min="15758" max="15758" width="0" style="14" hidden="1" customWidth="1"/>
    <col min="15759" max="15759" width="66.5703125" style="14" customWidth="1"/>
    <col min="15760" max="15760" width="0" style="14" hidden="1" customWidth="1"/>
    <col min="15761" max="16005" width="12.140625" style="14"/>
    <col min="16006" max="16009" width="0" style="14" hidden="1" customWidth="1"/>
    <col min="16010" max="16010" width="14.28515625" style="14" bestFit="1" customWidth="1"/>
    <col min="16011" max="16011" width="15.5703125" style="14" bestFit="1" customWidth="1"/>
    <col min="16012" max="16012" width="0" style="14" hidden="1" customWidth="1"/>
    <col min="16013" max="16013" width="15.5703125" style="14" bestFit="1" customWidth="1"/>
    <col min="16014" max="16014" width="0" style="14" hidden="1" customWidth="1"/>
    <col min="16015" max="16015" width="66.5703125" style="14" customWidth="1"/>
    <col min="16016" max="16016" width="0" style="14" hidden="1" customWidth="1"/>
    <col min="16017" max="16384" width="12.140625" style="14"/>
  </cols>
  <sheetData>
    <row r="1" spans="1:5" ht="36" x14ac:dyDescent="0.25">
      <c r="B1" s="667" t="s">
        <v>160</v>
      </c>
      <c r="C1" s="667"/>
      <c r="D1" s="667"/>
      <c r="E1" s="667"/>
    </row>
    <row r="2" spans="1:5" x14ac:dyDescent="0.25">
      <c r="A2" s="672" t="s">
        <v>6</v>
      </c>
      <c r="B2" s="672"/>
      <c r="C2" s="672"/>
      <c r="D2" s="672"/>
      <c r="E2" s="672"/>
    </row>
    <row r="3" spans="1:5" x14ac:dyDescent="0.25">
      <c r="A3" s="673" t="s">
        <v>7</v>
      </c>
      <c r="B3" s="673"/>
      <c r="C3" s="673"/>
      <c r="D3" s="673"/>
      <c r="E3" s="673"/>
    </row>
    <row r="4" spans="1:5" x14ac:dyDescent="0.25">
      <c r="A4" s="673" t="s">
        <v>5</v>
      </c>
      <c r="B4" s="673"/>
      <c r="C4" s="65" t="s">
        <v>3</v>
      </c>
      <c r="D4" s="65" t="s">
        <v>2</v>
      </c>
      <c r="E4" s="65" t="s">
        <v>1</v>
      </c>
    </row>
    <row r="5" spans="1:5" ht="28.5" customHeight="1" x14ac:dyDescent="0.25">
      <c r="A5" s="674" t="s">
        <v>13</v>
      </c>
      <c r="B5" s="27" t="s">
        <v>15</v>
      </c>
      <c r="C5" s="103" t="e">
        <f>'خلاصه  هزینه ای'!#REF!</f>
        <v>#REF!</v>
      </c>
      <c r="D5" s="27" t="e">
        <f>'خلاصه  هزینه ای'!#REF!</f>
        <v>#REF!</v>
      </c>
      <c r="E5" s="27" t="e">
        <f>C5-D5</f>
        <v>#REF!</v>
      </c>
    </row>
    <row r="6" spans="1:5" x14ac:dyDescent="0.25">
      <c r="A6" s="671"/>
      <c r="B6" s="27" t="s">
        <v>33</v>
      </c>
      <c r="C6" s="103" t="e">
        <f>'خلاصه  هزینه ای'!#REF!</f>
        <v>#REF!</v>
      </c>
      <c r="D6" s="27" t="e">
        <f>'خلاصه  هزینه ای'!#REF!</f>
        <v>#REF!</v>
      </c>
      <c r="E6" s="27" t="e">
        <f>C6-D6</f>
        <v>#REF!</v>
      </c>
    </row>
    <row r="7" spans="1:5" hidden="1" x14ac:dyDescent="0.25">
      <c r="A7" s="66"/>
      <c r="B7" s="27"/>
      <c r="C7" s="27"/>
      <c r="D7" s="27"/>
      <c r="E7" s="27"/>
    </row>
    <row r="8" spans="1:5" hidden="1" x14ac:dyDescent="0.25">
      <c r="A8" s="66"/>
      <c r="B8" s="27"/>
      <c r="C8" s="27"/>
      <c r="D8" s="27"/>
      <c r="E8" s="27"/>
    </row>
    <row r="9" spans="1:5" x14ac:dyDescent="0.25">
      <c r="A9" s="675" t="s">
        <v>4</v>
      </c>
      <c r="B9" s="676"/>
      <c r="C9" s="63" t="e">
        <f>SUM(C5:C8)</f>
        <v>#REF!</v>
      </c>
      <c r="D9" s="63" t="e">
        <f>SUM(D5:D8)</f>
        <v>#REF!</v>
      </c>
      <c r="E9" s="63" t="e">
        <f>SUM(E5:E8)</f>
        <v>#REF!</v>
      </c>
    </row>
    <row r="11" spans="1:5" x14ac:dyDescent="0.25">
      <c r="B11" s="677" t="s">
        <v>140</v>
      </c>
      <c r="C11" s="678"/>
      <c r="D11" s="678"/>
      <c r="E11" s="679"/>
    </row>
    <row r="12" spans="1:5" x14ac:dyDescent="0.25">
      <c r="B12" s="27" t="s">
        <v>152</v>
      </c>
      <c r="C12" s="98" t="s">
        <v>3</v>
      </c>
      <c r="D12" s="98" t="s">
        <v>2</v>
      </c>
      <c r="E12" s="98" t="s">
        <v>1</v>
      </c>
    </row>
    <row r="13" spans="1:5" x14ac:dyDescent="0.25">
      <c r="B13" s="82" t="s">
        <v>151</v>
      </c>
      <c r="C13" s="103" t="str">
        <f>'خلاصه اختصاصی'!C27</f>
        <v>فصل 1</v>
      </c>
      <c r="D13" s="27" t="str">
        <f>'خلاصه اختصاصی'!D27</f>
        <v>فصل 2</v>
      </c>
      <c r="E13" s="27" t="e">
        <f t="shared" ref="E13:E19" si="0">C13-D13</f>
        <v>#VALUE!</v>
      </c>
    </row>
    <row r="14" spans="1:5" x14ac:dyDescent="0.25">
      <c r="B14" s="82" t="s">
        <v>153</v>
      </c>
      <c r="C14" s="103">
        <f>'خلاصه اختصاصی'!C28</f>
        <v>0</v>
      </c>
      <c r="D14" s="27">
        <f>'خلاصه اختصاصی'!D28</f>
        <v>0</v>
      </c>
      <c r="E14" s="27">
        <f t="shared" si="0"/>
        <v>0</v>
      </c>
    </row>
    <row r="15" spans="1:5" x14ac:dyDescent="0.25">
      <c r="B15" s="82" t="s">
        <v>154</v>
      </c>
      <c r="C15" s="103">
        <f>'خلاصه اختصاصی'!C29</f>
        <v>0</v>
      </c>
      <c r="D15" s="27">
        <f>'خلاصه اختصاصی'!D29</f>
        <v>0</v>
      </c>
      <c r="E15" s="27">
        <f t="shared" si="0"/>
        <v>0</v>
      </c>
    </row>
    <row r="16" spans="1:5" s="122" customFormat="1" ht="32.25" customHeight="1" x14ac:dyDescent="0.25">
      <c r="A16" s="108"/>
      <c r="B16" s="126" t="s">
        <v>107</v>
      </c>
      <c r="C16" s="27">
        <f>'خلاصه اختصاصی'!C33</f>
        <v>0</v>
      </c>
      <c r="D16" s="27">
        <f>'خلاصه اختصاصی'!D33</f>
        <v>0</v>
      </c>
      <c r="E16" s="27">
        <f t="shared" si="0"/>
        <v>0</v>
      </c>
    </row>
    <row r="17" spans="1:5" s="122" customFormat="1" ht="32.25" customHeight="1" x14ac:dyDescent="0.25">
      <c r="A17" s="108"/>
      <c r="B17" s="126" t="s">
        <v>103</v>
      </c>
      <c r="C17" s="27">
        <f>'خلاصه اختصاصی'!C34</f>
        <v>0</v>
      </c>
      <c r="D17" s="27">
        <f>'خلاصه اختصاصی'!D34</f>
        <v>0</v>
      </c>
      <c r="E17" s="27">
        <f t="shared" si="0"/>
        <v>0</v>
      </c>
    </row>
    <row r="18" spans="1:5" s="122" customFormat="1" ht="32.25" customHeight="1" x14ac:dyDescent="0.25">
      <c r="A18" s="108"/>
      <c r="B18" s="127" t="s">
        <v>104</v>
      </c>
      <c r="C18" s="27">
        <f>'خلاصه اختصاصی'!C35</f>
        <v>0</v>
      </c>
      <c r="D18" s="27">
        <f>'خلاصه اختصاصی'!D35</f>
        <v>2910000000</v>
      </c>
      <c r="E18" s="27">
        <f t="shared" si="0"/>
        <v>-2910000000</v>
      </c>
    </row>
    <row r="19" spans="1:5" s="122" customFormat="1" ht="32.25" customHeight="1" x14ac:dyDescent="0.25">
      <c r="A19" s="108"/>
      <c r="B19" s="126" t="s">
        <v>105</v>
      </c>
      <c r="C19" s="27">
        <f>'خلاصه اختصاصی'!C36</f>
        <v>0</v>
      </c>
      <c r="D19" s="27">
        <f>'خلاصه اختصاصی'!D36</f>
        <v>2910000000</v>
      </c>
      <c r="E19" s="27">
        <f t="shared" si="0"/>
        <v>-2910000000</v>
      </c>
    </row>
    <row r="20" spans="1:5" x14ac:dyDescent="0.25">
      <c r="B20" s="99" t="s">
        <v>76</v>
      </c>
      <c r="C20" s="99">
        <f>SUM(C13:C19)</f>
        <v>0</v>
      </c>
      <c r="D20" s="99">
        <f>SUM(D13:D19)</f>
        <v>5820000000</v>
      </c>
      <c r="E20" s="99" t="e">
        <f>SUM(E13:E19)</f>
        <v>#VALUE!</v>
      </c>
    </row>
    <row r="22" spans="1:5" ht="25.5" hidden="1" customHeight="1" x14ac:dyDescent="0.25">
      <c r="A22" s="668" t="s">
        <v>87</v>
      </c>
      <c r="B22" s="669"/>
      <c r="C22" s="669"/>
      <c r="D22" s="669"/>
      <c r="E22" s="670"/>
    </row>
    <row r="23" spans="1:5" hidden="1" x14ac:dyDescent="0.25">
      <c r="A23" s="668" t="s">
        <v>5</v>
      </c>
      <c r="B23" s="670"/>
      <c r="C23" s="98" t="s">
        <v>3</v>
      </c>
      <c r="D23" s="98" t="s">
        <v>2</v>
      </c>
      <c r="E23" s="98" t="s">
        <v>1</v>
      </c>
    </row>
    <row r="24" spans="1:5" hidden="1" x14ac:dyDescent="0.25">
      <c r="A24" s="671"/>
      <c r="B24" s="27" t="s">
        <v>99</v>
      </c>
      <c r="C24" s="27" t="e">
        <f>'خلاصه  هزینه ای'!#REF!</f>
        <v>#REF!</v>
      </c>
      <c r="D24" s="27" t="e">
        <f>'خلاصه  هزینه ای'!#REF!</f>
        <v>#REF!</v>
      </c>
      <c r="E24" s="27" t="e">
        <f t="shared" ref="E24:E31" si="1">C24-D24</f>
        <v>#REF!</v>
      </c>
    </row>
    <row r="25" spans="1:5" hidden="1" x14ac:dyDescent="0.25">
      <c r="A25" s="671"/>
      <c r="B25" s="64" t="s">
        <v>107</v>
      </c>
      <c r="C25" s="27" t="e">
        <f>'خلاصه  هزینه ای'!#REF!</f>
        <v>#REF!</v>
      </c>
      <c r="D25" s="27" t="e">
        <f>'خلاصه  هزینه ای'!#REF!</f>
        <v>#REF!</v>
      </c>
      <c r="E25" s="27" t="e">
        <f t="shared" si="1"/>
        <v>#REF!</v>
      </c>
    </row>
    <row r="26" spans="1:5" hidden="1" x14ac:dyDescent="0.25">
      <c r="A26" s="671"/>
      <c r="B26" s="64" t="s">
        <v>102</v>
      </c>
      <c r="C26" s="27" t="e">
        <f>'خلاصه  هزینه ای'!#REF!</f>
        <v>#REF!</v>
      </c>
      <c r="D26" s="27" t="e">
        <f>'خلاصه  هزینه ای'!#REF!</f>
        <v>#REF!</v>
      </c>
      <c r="E26" s="27" t="e">
        <f t="shared" si="1"/>
        <v>#REF!</v>
      </c>
    </row>
    <row r="27" spans="1:5" hidden="1" x14ac:dyDescent="0.25">
      <c r="A27" s="671"/>
      <c r="B27" s="64" t="s">
        <v>103</v>
      </c>
      <c r="C27" s="27" t="e">
        <f>'خلاصه  هزینه ای'!#REF!</f>
        <v>#REF!</v>
      </c>
      <c r="D27" s="27" t="e">
        <f>'خلاصه  هزینه ای'!#REF!</f>
        <v>#REF!</v>
      </c>
      <c r="E27" s="27" t="e">
        <f t="shared" si="1"/>
        <v>#REF!</v>
      </c>
    </row>
    <row r="28" spans="1:5" ht="51" hidden="1" x14ac:dyDescent="0.25">
      <c r="A28" s="671"/>
      <c r="B28" s="67" t="s">
        <v>104</v>
      </c>
      <c r="C28" s="27" t="e">
        <f>'خلاصه  هزینه ای'!#REF!</f>
        <v>#REF!</v>
      </c>
      <c r="D28" s="27" t="e">
        <f>'خلاصه  هزینه ای'!#REF!</f>
        <v>#REF!</v>
      </c>
      <c r="E28" s="27" t="e">
        <f t="shared" si="1"/>
        <v>#REF!</v>
      </c>
    </row>
    <row r="29" spans="1:5" hidden="1" x14ac:dyDescent="0.25">
      <c r="A29" s="671"/>
      <c r="B29" s="64" t="s">
        <v>105</v>
      </c>
      <c r="C29" s="27" t="e">
        <f>'خلاصه  هزینه ای'!#REF!</f>
        <v>#REF!</v>
      </c>
      <c r="D29" s="27" t="e">
        <f>'خلاصه  هزینه ای'!#REF!</f>
        <v>#REF!</v>
      </c>
      <c r="E29" s="27" t="e">
        <f t="shared" si="1"/>
        <v>#REF!</v>
      </c>
    </row>
    <row r="30" spans="1:5" hidden="1" x14ac:dyDescent="0.25">
      <c r="A30" s="671"/>
      <c r="B30" s="64" t="s">
        <v>106</v>
      </c>
      <c r="C30" s="27" t="e">
        <f>'خلاصه  هزینه ای'!#REF!</f>
        <v>#REF!</v>
      </c>
      <c r="D30" s="27" t="e">
        <f>'خلاصه  هزینه ای'!#REF!</f>
        <v>#REF!</v>
      </c>
      <c r="E30" s="27" t="e">
        <f t="shared" si="1"/>
        <v>#REF!</v>
      </c>
    </row>
    <row r="31" spans="1:5" hidden="1" x14ac:dyDescent="0.25">
      <c r="A31" s="671"/>
      <c r="B31" s="27">
        <v>9</v>
      </c>
      <c r="C31" s="27" t="e">
        <f>'خلاصه  هزینه ای'!#REF!</f>
        <v>#REF!</v>
      </c>
      <c r="D31" s="27" t="e">
        <f>'خلاصه  هزینه ای'!#REF!</f>
        <v>#REF!</v>
      </c>
      <c r="E31" s="27" t="e">
        <f t="shared" si="1"/>
        <v>#REF!</v>
      </c>
    </row>
    <row r="32" spans="1:5" ht="34.5" hidden="1" customHeight="1" x14ac:dyDescent="0.25">
      <c r="A32" s="682" t="s">
        <v>4</v>
      </c>
      <c r="B32" s="682"/>
      <c r="C32" s="63" t="e">
        <f>SUM(C24:C31)</f>
        <v>#REF!</v>
      </c>
      <c r="D32" s="63" t="e">
        <f>SUM(D24:D31)</f>
        <v>#REF!</v>
      </c>
      <c r="E32" s="63" t="e">
        <f>SUM(E24:E31)</f>
        <v>#REF!</v>
      </c>
    </row>
    <row r="33" spans="1:5" hidden="1" x14ac:dyDescent="0.25"/>
    <row r="34" spans="1:5" hidden="1" x14ac:dyDescent="0.25">
      <c r="A34" s="673" t="s">
        <v>108</v>
      </c>
      <c r="B34" s="673"/>
      <c r="C34" s="673"/>
      <c r="D34" s="673"/>
      <c r="E34" s="673"/>
    </row>
    <row r="35" spans="1:5" hidden="1" x14ac:dyDescent="0.25">
      <c r="A35" s="673" t="s">
        <v>5</v>
      </c>
      <c r="B35" s="673"/>
      <c r="C35" s="65" t="s">
        <v>3</v>
      </c>
      <c r="D35" s="65" t="s">
        <v>2</v>
      </c>
      <c r="E35" s="65" t="s">
        <v>1</v>
      </c>
    </row>
    <row r="36" spans="1:5" ht="33.75" hidden="1" customHeight="1" x14ac:dyDescent="0.25">
      <c r="A36" s="674"/>
      <c r="B36" s="64" t="s">
        <v>109</v>
      </c>
      <c r="C36" s="27" t="e">
        <f>'خلاصه  هزینه ای'!#REF!</f>
        <v>#REF!</v>
      </c>
      <c r="D36" s="27" t="e">
        <f>'خلاصه  هزینه ای'!#REF!</f>
        <v>#REF!</v>
      </c>
      <c r="E36" s="27" t="e">
        <f>C36-D36</f>
        <v>#REF!</v>
      </c>
    </row>
    <row r="37" spans="1:5" hidden="1" x14ac:dyDescent="0.25">
      <c r="A37" s="671"/>
      <c r="B37" s="64" t="s">
        <v>110</v>
      </c>
      <c r="C37" s="27" t="e">
        <f>'خلاصه  هزینه ای'!#REF!</f>
        <v>#REF!</v>
      </c>
      <c r="D37" s="27" t="e">
        <f>'خلاصه  هزینه ای'!#REF!</f>
        <v>#REF!</v>
      </c>
      <c r="E37" s="27" t="e">
        <f t="shared" ref="E37:E44" si="2">C37-D37</f>
        <v>#REF!</v>
      </c>
    </row>
    <row r="38" spans="1:5" hidden="1" x14ac:dyDescent="0.25">
      <c r="A38" s="671"/>
      <c r="B38" s="64" t="s">
        <v>111</v>
      </c>
      <c r="C38" s="27" t="e">
        <f>'خلاصه  هزینه ای'!#REF!</f>
        <v>#REF!</v>
      </c>
      <c r="D38" s="27" t="e">
        <f>'خلاصه  هزینه ای'!#REF!</f>
        <v>#REF!</v>
      </c>
      <c r="E38" s="27" t="e">
        <f t="shared" si="2"/>
        <v>#REF!</v>
      </c>
    </row>
    <row r="39" spans="1:5" hidden="1" x14ac:dyDescent="0.25">
      <c r="A39" s="671"/>
      <c r="B39" s="64" t="s">
        <v>112</v>
      </c>
      <c r="C39" s="27" t="e">
        <f>'خلاصه  هزینه ای'!#REF!</f>
        <v>#REF!</v>
      </c>
      <c r="D39" s="27" t="e">
        <f>'خلاصه  هزینه ای'!#REF!</f>
        <v>#REF!</v>
      </c>
      <c r="E39" s="27" t="e">
        <f t="shared" si="2"/>
        <v>#REF!</v>
      </c>
    </row>
    <row r="40" spans="1:5" hidden="1" x14ac:dyDescent="0.25">
      <c r="A40" s="671"/>
      <c r="B40" s="64" t="s">
        <v>36</v>
      </c>
      <c r="C40" s="27" t="e">
        <f>'خلاصه  هزینه ای'!#REF!</f>
        <v>#REF!</v>
      </c>
      <c r="D40" s="27" t="e">
        <f>'خلاصه  هزینه ای'!#REF!</f>
        <v>#REF!</v>
      </c>
      <c r="E40" s="27" t="e">
        <f t="shared" si="2"/>
        <v>#REF!</v>
      </c>
    </row>
    <row r="41" spans="1:5" hidden="1" x14ac:dyDescent="0.25">
      <c r="A41" s="671"/>
      <c r="B41" s="68">
        <v>6</v>
      </c>
      <c r="C41" s="27" t="e">
        <f>'خلاصه  هزینه ای'!#REF!</f>
        <v>#REF!</v>
      </c>
      <c r="D41" s="27" t="e">
        <f>'خلاصه  هزینه ای'!#REF!</f>
        <v>#REF!</v>
      </c>
      <c r="E41" s="27" t="e">
        <f t="shared" si="2"/>
        <v>#REF!</v>
      </c>
    </row>
    <row r="42" spans="1:5" hidden="1" x14ac:dyDescent="0.25">
      <c r="A42" s="671"/>
      <c r="B42" s="68">
        <v>7</v>
      </c>
      <c r="C42" s="27" t="e">
        <f>'خلاصه  هزینه ای'!#REF!</f>
        <v>#REF!</v>
      </c>
      <c r="D42" s="27" t="e">
        <f>'خلاصه  هزینه ای'!#REF!</f>
        <v>#REF!</v>
      </c>
      <c r="E42" s="27" t="e">
        <f t="shared" si="2"/>
        <v>#REF!</v>
      </c>
    </row>
    <row r="43" spans="1:5" hidden="1" x14ac:dyDescent="0.25">
      <c r="A43" s="671"/>
      <c r="B43" s="68">
        <v>8</v>
      </c>
      <c r="C43" s="27" t="e">
        <f>'خلاصه  هزینه ای'!#REF!</f>
        <v>#REF!</v>
      </c>
      <c r="D43" s="27" t="e">
        <f>'خلاصه  هزینه ای'!#REF!</f>
        <v>#REF!</v>
      </c>
      <c r="E43" s="27" t="e">
        <f t="shared" si="2"/>
        <v>#REF!</v>
      </c>
    </row>
    <row r="44" spans="1:5" hidden="1" x14ac:dyDescent="0.25">
      <c r="A44" s="671"/>
      <c r="B44" s="68">
        <v>9</v>
      </c>
      <c r="C44" s="27" t="e">
        <f>'خلاصه  هزینه ای'!#REF!</f>
        <v>#REF!</v>
      </c>
      <c r="D44" s="27" t="e">
        <f>'خلاصه  هزینه ای'!#REF!</f>
        <v>#REF!</v>
      </c>
      <c r="E44" s="27" t="e">
        <f t="shared" si="2"/>
        <v>#REF!</v>
      </c>
    </row>
    <row r="45" spans="1:5" ht="34.5" hidden="1" customHeight="1" x14ac:dyDescent="0.25">
      <c r="A45" s="682" t="s">
        <v>4</v>
      </c>
      <c r="B45" s="682"/>
      <c r="C45" s="63" t="e">
        <f>SUM(C36:C44)</f>
        <v>#REF!</v>
      </c>
      <c r="D45" s="63" t="e">
        <f>SUM(D36:D44)</f>
        <v>#REF!</v>
      </c>
      <c r="E45" s="63" t="e">
        <f>SUM(E36:E44)</f>
        <v>#REF!</v>
      </c>
    </row>
    <row r="46" spans="1:5" ht="34.5" customHeight="1" x14ac:dyDescent="0.25">
      <c r="A46" s="81"/>
    </row>
    <row r="47" spans="1:5" ht="25.5" customHeight="1" x14ac:dyDescent="0.25">
      <c r="A47" s="668" t="s">
        <v>88</v>
      </c>
      <c r="B47" s="669"/>
      <c r="C47" s="669"/>
      <c r="D47" s="669"/>
      <c r="E47" s="670"/>
    </row>
    <row r="48" spans="1:5" x14ac:dyDescent="0.25">
      <c r="A48" s="668" t="s">
        <v>5</v>
      </c>
      <c r="B48" s="670"/>
      <c r="C48" s="74" t="s">
        <v>3</v>
      </c>
      <c r="D48" s="74" t="s">
        <v>2</v>
      </c>
      <c r="E48" s="74" t="s">
        <v>1</v>
      </c>
    </row>
    <row r="49" spans="1:5" x14ac:dyDescent="0.25">
      <c r="A49" s="75"/>
      <c r="B49" s="80" t="s">
        <v>114</v>
      </c>
      <c r="C49" s="103">
        <f>'خلاصه اختصاصی'!C44</f>
        <v>0</v>
      </c>
      <c r="D49" s="27">
        <f>'خلاصه اختصاصی'!D44</f>
        <v>0</v>
      </c>
      <c r="E49" s="27">
        <f>C49-D49</f>
        <v>0</v>
      </c>
    </row>
    <row r="50" spans="1:5" ht="34.5" customHeight="1" x14ac:dyDescent="0.25">
      <c r="A50" s="675" t="s">
        <v>4</v>
      </c>
      <c r="B50" s="676"/>
      <c r="C50" s="76">
        <f>SUM(C49:C49)</f>
        <v>0</v>
      </c>
      <c r="D50" s="76">
        <f>SUM(D49:D49)</f>
        <v>0</v>
      </c>
      <c r="E50" s="76">
        <f>SUM(E49:E49)</f>
        <v>0</v>
      </c>
    </row>
    <row r="51" spans="1:5" ht="34.5" customHeight="1" x14ac:dyDescent="0.25">
      <c r="A51" s="81"/>
    </row>
    <row r="53" spans="1:5" ht="42" customHeight="1" x14ac:dyDescent="0.25">
      <c r="A53" s="680" t="s">
        <v>101</v>
      </c>
      <c r="B53" s="681"/>
      <c r="C53" s="76" t="e">
        <f>SUM(C50,C20,C9)</f>
        <v>#REF!</v>
      </c>
      <c r="D53" s="121" t="e">
        <f>SUM(D50,D20,D9)</f>
        <v>#REF!</v>
      </c>
      <c r="E53" s="121" t="e">
        <f>SUM(E50,E20,E9)</f>
        <v>#VALUE!</v>
      </c>
    </row>
  </sheetData>
  <mergeCells count="19">
    <mergeCell ref="A53:B53"/>
    <mergeCell ref="A32:B32"/>
    <mergeCell ref="A34:E34"/>
    <mergeCell ref="A35:B35"/>
    <mergeCell ref="A36:A44"/>
    <mergeCell ref="A45:B45"/>
    <mergeCell ref="A47:E47"/>
    <mergeCell ref="A48:B48"/>
    <mergeCell ref="A50:B50"/>
    <mergeCell ref="B1:E1"/>
    <mergeCell ref="A22:E22"/>
    <mergeCell ref="A23:B23"/>
    <mergeCell ref="A24:A31"/>
    <mergeCell ref="A2:E2"/>
    <mergeCell ref="A3:E3"/>
    <mergeCell ref="A4:B4"/>
    <mergeCell ref="A5:A6"/>
    <mergeCell ref="A9:B9"/>
    <mergeCell ref="B11:E11"/>
  </mergeCells>
  <pageMargins left="0" right="0" top="0" bottom="0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A55B-E132-401B-B311-60F6836D66B9}">
  <dimension ref="A1:E69"/>
  <sheetViews>
    <sheetView rightToLeft="1" workbookViewId="0">
      <selection activeCell="C5" sqref="C5"/>
    </sheetView>
  </sheetViews>
  <sheetFormatPr defaultColWidth="12.140625" defaultRowHeight="25.5" x14ac:dyDescent="0.25"/>
  <cols>
    <col min="1" max="1" width="12.140625" style="14"/>
    <col min="2" max="2" width="40.28515625" style="14" bestFit="1" customWidth="1"/>
    <col min="3" max="3" width="19.140625" style="14" customWidth="1"/>
    <col min="4" max="4" width="18.7109375" style="14" bestFit="1" customWidth="1"/>
    <col min="5" max="5" width="17.5703125" style="14" bestFit="1" customWidth="1"/>
    <col min="6" max="6" width="20.42578125" style="14" bestFit="1" customWidth="1"/>
    <col min="7" max="133" width="12.140625" style="14"/>
    <col min="134" max="137" width="0" style="14" hidden="1" customWidth="1"/>
    <col min="138" max="138" width="14.28515625" style="14" bestFit="1" customWidth="1"/>
    <col min="139" max="139" width="15.5703125" style="14" bestFit="1" customWidth="1"/>
    <col min="140" max="140" width="0" style="14" hidden="1" customWidth="1"/>
    <col min="141" max="141" width="15.5703125" style="14" bestFit="1" customWidth="1"/>
    <col min="142" max="142" width="0" style="14" hidden="1" customWidth="1"/>
    <col min="143" max="143" width="66.5703125" style="14" customWidth="1"/>
    <col min="144" max="144" width="0" style="14" hidden="1" customWidth="1"/>
    <col min="145" max="389" width="12.140625" style="14"/>
    <col min="390" max="393" width="0" style="14" hidden="1" customWidth="1"/>
    <col min="394" max="394" width="14.28515625" style="14" bestFit="1" customWidth="1"/>
    <col min="395" max="395" width="15.5703125" style="14" bestFit="1" customWidth="1"/>
    <col min="396" max="396" width="0" style="14" hidden="1" customWidth="1"/>
    <col min="397" max="397" width="15.5703125" style="14" bestFit="1" customWidth="1"/>
    <col min="398" max="398" width="0" style="14" hidden="1" customWidth="1"/>
    <col min="399" max="399" width="66.5703125" style="14" customWidth="1"/>
    <col min="400" max="400" width="0" style="14" hidden="1" customWidth="1"/>
    <col min="401" max="645" width="12.140625" style="14"/>
    <col min="646" max="649" width="0" style="14" hidden="1" customWidth="1"/>
    <col min="650" max="650" width="14.28515625" style="14" bestFit="1" customWidth="1"/>
    <col min="651" max="651" width="15.5703125" style="14" bestFit="1" customWidth="1"/>
    <col min="652" max="652" width="0" style="14" hidden="1" customWidth="1"/>
    <col min="653" max="653" width="15.5703125" style="14" bestFit="1" customWidth="1"/>
    <col min="654" max="654" width="0" style="14" hidden="1" customWidth="1"/>
    <col min="655" max="655" width="66.5703125" style="14" customWidth="1"/>
    <col min="656" max="656" width="0" style="14" hidden="1" customWidth="1"/>
    <col min="657" max="901" width="12.140625" style="14"/>
    <col min="902" max="905" width="0" style="14" hidden="1" customWidth="1"/>
    <col min="906" max="906" width="14.28515625" style="14" bestFit="1" customWidth="1"/>
    <col min="907" max="907" width="15.5703125" style="14" bestFit="1" customWidth="1"/>
    <col min="908" max="908" width="0" style="14" hidden="1" customWidth="1"/>
    <col min="909" max="909" width="15.5703125" style="14" bestFit="1" customWidth="1"/>
    <col min="910" max="910" width="0" style="14" hidden="1" customWidth="1"/>
    <col min="911" max="911" width="66.5703125" style="14" customWidth="1"/>
    <col min="912" max="912" width="0" style="14" hidden="1" customWidth="1"/>
    <col min="913" max="1157" width="12.140625" style="14"/>
    <col min="1158" max="1161" width="0" style="14" hidden="1" customWidth="1"/>
    <col min="1162" max="1162" width="14.28515625" style="14" bestFit="1" customWidth="1"/>
    <col min="1163" max="1163" width="15.5703125" style="14" bestFit="1" customWidth="1"/>
    <col min="1164" max="1164" width="0" style="14" hidden="1" customWidth="1"/>
    <col min="1165" max="1165" width="15.5703125" style="14" bestFit="1" customWidth="1"/>
    <col min="1166" max="1166" width="0" style="14" hidden="1" customWidth="1"/>
    <col min="1167" max="1167" width="66.5703125" style="14" customWidth="1"/>
    <col min="1168" max="1168" width="0" style="14" hidden="1" customWidth="1"/>
    <col min="1169" max="1413" width="12.140625" style="14"/>
    <col min="1414" max="1417" width="0" style="14" hidden="1" customWidth="1"/>
    <col min="1418" max="1418" width="14.28515625" style="14" bestFit="1" customWidth="1"/>
    <col min="1419" max="1419" width="15.5703125" style="14" bestFit="1" customWidth="1"/>
    <col min="1420" max="1420" width="0" style="14" hidden="1" customWidth="1"/>
    <col min="1421" max="1421" width="15.5703125" style="14" bestFit="1" customWidth="1"/>
    <col min="1422" max="1422" width="0" style="14" hidden="1" customWidth="1"/>
    <col min="1423" max="1423" width="66.5703125" style="14" customWidth="1"/>
    <col min="1424" max="1424" width="0" style="14" hidden="1" customWidth="1"/>
    <col min="1425" max="1669" width="12.140625" style="14"/>
    <col min="1670" max="1673" width="0" style="14" hidden="1" customWidth="1"/>
    <col min="1674" max="1674" width="14.28515625" style="14" bestFit="1" customWidth="1"/>
    <col min="1675" max="1675" width="15.5703125" style="14" bestFit="1" customWidth="1"/>
    <col min="1676" max="1676" width="0" style="14" hidden="1" customWidth="1"/>
    <col min="1677" max="1677" width="15.5703125" style="14" bestFit="1" customWidth="1"/>
    <col min="1678" max="1678" width="0" style="14" hidden="1" customWidth="1"/>
    <col min="1679" max="1679" width="66.5703125" style="14" customWidth="1"/>
    <col min="1680" max="1680" width="0" style="14" hidden="1" customWidth="1"/>
    <col min="1681" max="1925" width="12.140625" style="14"/>
    <col min="1926" max="1929" width="0" style="14" hidden="1" customWidth="1"/>
    <col min="1930" max="1930" width="14.28515625" style="14" bestFit="1" customWidth="1"/>
    <col min="1931" max="1931" width="15.5703125" style="14" bestFit="1" customWidth="1"/>
    <col min="1932" max="1932" width="0" style="14" hidden="1" customWidth="1"/>
    <col min="1933" max="1933" width="15.5703125" style="14" bestFit="1" customWidth="1"/>
    <col min="1934" max="1934" width="0" style="14" hidden="1" customWidth="1"/>
    <col min="1935" max="1935" width="66.5703125" style="14" customWidth="1"/>
    <col min="1936" max="1936" width="0" style="14" hidden="1" customWidth="1"/>
    <col min="1937" max="2181" width="12.140625" style="14"/>
    <col min="2182" max="2185" width="0" style="14" hidden="1" customWidth="1"/>
    <col min="2186" max="2186" width="14.28515625" style="14" bestFit="1" customWidth="1"/>
    <col min="2187" max="2187" width="15.5703125" style="14" bestFit="1" customWidth="1"/>
    <col min="2188" max="2188" width="0" style="14" hidden="1" customWidth="1"/>
    <col min="2189" max="2189" width="15.5703125" style="14" bestFit="1" customWidth="1"/>
    <col min="2190" max="2190" width="0" style="14" hidden="1" customWidth="1"/>
    <col min="2191" max="2191" width="66.5703125" style="14" customWidth="1"/>
    <col min="2192" max="2192" width="0" style="14" hidden="1" customWidth="1"/>
    <col min="2193" max="2437" width="12.140625" style="14"/>
    <col min="2438" max="2441" width="0" style="14" hidden="1" customWidth="1"/>
    <col min="2442" max="2442" width="14.28515625" style="14" bestFit="1" customWidth="1"/>
    <col min="2443" max="2443" width="15.5703125" style="14" bestFit="1" customWidth="1"/>
    <col min="2444" max="2444" width="0" style="14" hidden="1" customWidth="1"/>
    <col min="2445" max="2445" width="15.5703125" style="14" bestFit="1" customWidth="1"/>
    <col min="2446" max="2446" width="0" style="14" hidden="1" customWidth="1"/>
    <col min="2447" max="2447" width="66.5703125" style="14" customWidth="1"/>
    <col min="2448" max="2448" width="0" style="14" hidden="1" customWidth="1"/>
    <col min="2449" max="2693" width="12.140625" style="14"/>
    <col min="2694" max="2697" width="0" style="14" hidden="1" customWidth="1"/>
    <col min="2698" max="2698" width="14.28515625" style="14" bestFit="1" customWidth="1"/>
    <col min="2699" max="2699" width="15.5703125" style="14" bestFit="1" customWidth="1"/>
    <col min="2700" max="2700" width="0" style="14" hidden="1" customWidth="1"/>
    <col min="2701" max="2701" width="15.5703125" style="14" bestFit="1" customWidth="1"/>
    <col min="2702" max="2702" width="0" style="14" hidden="1" customWidth="1"/>
    <col min="2703" max="2703" width="66.5703125" style="14" customWidth="1"/>
    <col min="2704" max="2704" width="0" style="14" hidden="1" customWidth="1"/>
    <col min="2705" max="2949" width="12.140625" style="14"/>
    <col min="2950" max="2953" width="0" style="14" hidden="1" customWidth="1"/>
    <col min="2954" max="2954" width="14.28515625" style="14" bestFit="1" customWidth="1"/>
    <col min="2955" max="2955" width="15.5703125" style="14" bestFit="1" customWidth="1"/>
    <col min="2956" max="2956" width="0" style="14" hidden="1" customWidth="1"/>
    <col min="2957" max="2957" width="15.5703125" style="14" bestFit="1" customWidth="1"/>
    <col min="2958" max="2958" width="0" style="14" hidden="1" customWidth="1"/>
    <col min="2959" max="2959" width="66.5703125" style="14" customWidth="1"/>
    <col min="2960" max="2960" width="0" style="14" hidden="1" customWidth="1"/>
    <col min="2961" max="3205" width="12.140625" style="14"/>
    <col min="3206" max="3209" width="0" style="14" hidden="1" customWidth="1"/>
    <col min="3210" max="3210" width="14.28515625" style="14" bestFit="1" customWidth="1"/>
    <col min="3211" max="3211" width="15.5703125" style="14" bestFit="1" customWidth="1"/>
    <col min="3212" max="3212" width="0" style="14" hidden="1" customWidth="1"/>
    <col min="3213" max="3213" width="15.5703125" style="14" bestFit="1" customWidth="1"/>
    <col min="3214" max="3214" width="0" style="14" hidden="1" customWidth="1"/>
    <col min="3215" max="3215" width="66.5703125" style="14" customWidth="1"/>
    <col min="3216" max="3216" width="0" style="14" hidden="1" customWidth="1"/>
    <col min="3217" max="3461" width="12.140625" style="14"/>
    <col min="3462" max="3465" width="0" style="14" hidden="1" customWidth="1"/>
    <col min="3466" max="3466" width="14.28515625" style="14" bestFit="1" customWidth="1"/>
    <col min="3467" max="3467" width="15.5703125" style="14" bestFit="1" customWidth="1"/>
    <col min="3468" max="3468" width="0" style="14" hidden="1" customWidth="1"/>
    <col min="3469" max="3469" width="15.5703125" style="14" bestFit="1" customWidth="1"/>
    <col min="3470" max="3470" width="0" style="14" hidden="1" customWidth="1"/>
    <col min="3471" max="3471" width="66.5703125" style="14" customWidth="1"/>
    <col min="3472" max="3472" width="0" style="14" hidden="1" customWidth="1"/>
    <col min="3473" max="3717" width="12.140625" style="14"/>
    <col min="3718" max="3721" width="0" style="14" hidden="1" customWidth="1"/>
    <col min="3722" max="3722" width="14.28515625" style="14" bestFit="1" customWidth="1"/>
    <col min="3723" max="3723" width="15.5703125" style="14" bestFit="1" customWidth="1"/>
    <col min="3724" max="3724" width="0" style="14" hidden="1" customWidth="1"/>
    <col min="3725" max="3725" width="15.5703125" style="14" bestFit="1" customWidth="1"/>
    <col min="3726" max="3726" width="0" style="14" hidden="1" customWidth="1"/>
    <col min="3727" max="3727" width="66.5703125" style="14" customWidth="1"/>
    <col min="3728" max="3728" width="0" style="14" hidden="1" customWidth="1"/>
    <col min="3729" max="3973" width="12.140625" style="14"/>
    <col min="3974" max="3977" width="0" style="14" hidden="1" customWidth="1"/>
    <col min="3978" max="3978" width="14.28515625" style="14" bestFit="1" customWidth="1"/>
    <col min="3979" max="3979" width="15.5703125" style="14" bestFit="1" customWidth="1"/>
    <col min="3980" max="3980" width="0" style="14" hidden="1" customWidth="1"/>
    <col min="3981" max="3981" width="15.5703125" style="14" bestFit="1" customWidth="1"/>
    <col min="3982" max="3982" width="0" style="14" hidden="1" customWidth="1"/>
    <col min="3983" max="3983" width="66.5703125" style="14" customWidth="1"/>
    <col min="3984" max="3984" width="0" style="14" hidden="1" customWidth="1"/>
    <col min="3985" max="4229" width="12.140625" style="14"/>
    <col min="4230" max="4233" width="0" style="14" hidden="1" customWidth="1"/>
    <col min="4234" max="4234" width="14.28515625" style="14" bestFit="1" customWidth="1"/>
    <col min="4235" max="4235" width="15.5703125" style="14" bestFit="1" customWidth="1"/>
    <col min="4236" max="4236" width="0" style="14" hidden="1" customWidth="1"/>
    <col min="4237" max="4237" width="15.5703125" style="14" bestFit="1" customWidth="1"/>
    <col min="4238" max="4238" width="0" style="14" hidden="1" customWidth="1"/>
    <col min="4239" max="4239" width="66.5703125" style="14" customWidth="1"/>
    <col min="4240" max="4240" width="0" style="14" hidden="1" customWidth="1"/>
    <col min="4241" max="4485" width="12.140625" style="14"/>
    <col min="4486" max="4489" width="0" style="14" hidden="1" customWidth="1"/>
    <col min="4490" max="4490" width="14.28515625" style="14" bestFit="1" customWidth="1"/>
    <col min="4491" max="4491" width="15.5703125" style="14" bestFit="1" customWidth="1"/>
    <col min="4492" max="4492" width="0" style="14" hidden="1" customWidth="1"/>
    <col min="4493" max="4493" width="15.5703125" style="14" bestFit="1" customWidth="1"/>
    <col min="4494" max="4494" width="0" style="14" hidden="1" customWidth="1"/>
    <col min="4495" max="4495" width="66.5703125" style="14" customWidth="1"/>
    <col min="4496" max="4496" width="0" style="14" hidden="1" customWidth="1"/>
    <col min="4497" max="4741" width="12.140625" style="14"/>
    <col min="4742" max="4745" width="0" style="14" hidden="1" customWidth="1"/>
    <col min="4746" max="4746" width="14.28515625" style="14" bestFit="1" customWidth="1"/>
    <col min="4747" max="4747" width="15.5703125" style="14" bestFit="1" customWidth="1"/>
    <col min="4748" max="4748" width="0" style="14" hidden="1" customWidth="1"/>
    <col min="4749" max="4749" width="15.5703125" style="14" bestFit="1" customWidth="1"/>
    <col min="4750" max="4750" width="0" style="14" hidden="1" customWidth="1"/>
    <col min="4751" max="4751" width="66.5703125" style="14" customWidth="1"/>
    <col min="4752" max="4752" width="0" style="14" hidden="1" customWidth="1"/>
    <col min="4753" max="4997" width="12.140625" style="14"/>
    <col min="4998" max="5001" width="0" style="14" hidden="1" customWidth="1"/>
    <col min="5002" max="5002" width="14.28515625" style="14" bestFit="1" customWidth="1"/>
    <col min="5003" max="5003" width="15.5703125" style="14" bestFit="1" customWidth="1"/>
    <col min="5004" max="5004" width="0" style="14" hidden="1" customWidth="1"/>
    <col min="5005" max="5005" width="15.5703125" style="14" bestFit="1" customWidth="1"/>
    <col min="5006" max="5006" width="0" style="14" hidden="1" customWidth="1"/>
    <col min="5007" max="5007" width="66.5703125" style="14" customWidth="1"/>
    <col min="5008" max="5008" width="0" style="14" hidden="1" customWidth="1"/>
    <col min="5009" max="5253" width="12.140625" style="14"/>
    <col min="5254" max="5257" width="0" style="14" hidden="1" customWidth="1"/>
    <col min="5258" max="5258" width="14.28515625" style="14" bestFit="1" customWidth="1"/>
    <col min="5259" max="5259" width="15.5703125" style="14" bestFit="1" customWidth="1"/>
    <col min="5260" max="5260" width="0" style="14" hidden="1" customWidth="1"/>
    <col min="5261" max="5261" width="15.5703125" style="14" bestFit="1" customWidth="1"/>
    <col min="5262" max="5262" width="0" style="14" hidden="1" customWidth="1"/>
    <col min="5263" max="5263" width="66.5703125" style="14" customWidth="1"/>
    <col min="5264" max="5264" width="0" style="14" hidden="1" customWidth="1"/>
    <col min="5265" max="5509" width="12.140625" style="14"/>
    <col min="5510" max="5513" width="0" style="14" hidden="1" customWidth="1"/>
    <col min="5514" max="5514" width="14.28515625" style="14" bestFit="1" customWidth="1"/>
    <col min="5515" max="5515" width="15.5703125" style="14" bestFit="1" customWidth="1"/>
    <col min="5516" max="5516" width="0" style="14" hidden="1" customWidth="1"/>
    <col min="5517" max="5517" width="15.5703125" style="14" bestFit="1" customWidth="1"/>
    <col min="5518" max="5518" width="0" style="14" hidden="1" customWidth="1"/>
    <col min="5519" max="5519" width="66.5703125" style="14" customWidth="1"/>
    <col min="5520" max="5520" width="0" style="14" hidden="1" customWidth="1"/>
    <col min="5521" max="5765" width="12.140625" style="14"/>
    <col min="5766" max="5769" width="0" style="14" hidden="1" customWidth="1"/>
    <col min="5770" max="5770" width="14.28515625" style="14" bestFit="1" customWidth="1"/>
    <col min="5771" max="5771" width="15.5703125" style="14" bestFit="1" customWidth="1"/>
    <col min="5772" max="5772" width="0" style="14" hidden="1" customWidth="1"/>
    <col min="5773" max="5773" width="15.5703125" style="14" bestFit="1" customWidth="1"/>
    <col min="5774" max="5774" width="0" style="14" hidden="1" customWidth="1"/>
    <col min="5775" max="5775" width="66.5703125" style="14" customWidth="1"/>
    <col min="5776" max="5776" width="0" style="14" hidden="1" customWidth="1"/>
    <col min="5777" max="6021" width="12.140625" style="14"/>
    <col min="6022" max="6025" width="0" style="14" hidden="1" customWidth="1"/>
    <col min="6026" max="6026" width="14.28515625" style="14" bestFit="1" customWidth="1"/>
    <col min="6027" max="6027" width="15.5703125" style="14" bestFit="1" customWidth="1"/>
    <col min="6028" max="6028" width="0" style="14" hidden="1" customWidth="1"/>
    <col min="6029" max="6029" width="15.5703125" style="14" bestFit="1" customWidth="1"/>
    <col min="6030" max="6030" width="0" style="14" hidden="1" customWidth="1"/>
    <col min="6031" max="6031" width="66.5703125" style="14" customWidth="1"/>
    <col min="6032" max="6032" width="0" style="14" hidden="1" customWidth="1"/>
    <col min="6033" max="6277" width="12.140625" style="14"/>
    <col min="6278" max="6281" width="0" style="14" hidden="1" customWidth="1"/>
    <col min="6282" max="6282" width="14.28515625" style="14" bestFit="1" customWidth="1"/>
    <col min="6283" max="6283" width="15.5703125" style="14" bestFit="1" customWidth="1"/>
    <col min="6284" max="6284" width="0" style="14" hidden="1" customWidth="1"/>
    <col min="6285" max="6285" width="15.5703125" style="14" bestFit="1" customWidth="1"/>
    <col min="6286" max="6286" width="0" style="14" hidden="1" customWidth="1"/>
    <col min="6287" max="6287" width="66.5703125" style="14" customWidth="1"/>
    <col min="6288" max="6288" width="0" style="14" hidden="1" customWidth="1"/>
    <col min="6289" max="6533" width="12.140625" style="14"/>
    <col min="6534" max="6537" width="0" style="14" hidden="1" customWidth="1"/>
    <col min="6538" max="6538" width="14.28515625" style="14" bestFit="1" customWidth="1"/>
    <col min="6539" max="6539" width="15.5703125" style="14" bestFit="1" customWidth="1"/>
    <col min="6540" max="6540" width="0" style="14" hidden="1" customWidth="1"/>
    <col min="6541" max="6541" width="15.5703125" style="14" bestFit="1" customWidth="1"/>
    <col min="6542" max="6542" width="0" style="14" hidden="1" customWidth="1"/>
    <col min="6543" max="6543" width="66.5703125" style="14" customWidth="1"/>
    <col min="6544" max="6544" width="0" style="14" hidden="1" customWidth="1"/>
    <col min="6545" max="6789" width="12.140625" style="14"/>
    <col min="6790" max="6793" width="0" style="14" hidden="1" customWidth="1"/>
    <col min="6794" max="6794" width="14.28515625" style="14" bestFit="1" customWidth="1"/>
    <col min="6795" max="6795" width="15.5703125" style="14" bestFit="1" customWidth="1"/>
    <col min="6796" max="6796" width="0" style="14" hidden="1" customWidth="1"/>
    <col min="6797" max="6797" width="15.5703125" style="14" bestFit="1" customWidth="1"/>
    <col min="6798" max="6798" width="0" style="14" hidden="1" customWidth="1"/>
    <col min="6799" max="6799" width="66.5703125" style="14" customWidth="1"/>
    <col min="6800" max="6800" width="0" style="14" hidden="1" customWidth="1"/>
    <col min="6801" max="7045" width="12.140625" style="14"/>
    <col min="7046" max="7049" width="0" style="14" hidden="1" customWidth="1"/>
    <col min="7050" max="7050" width="14.28515625" style="14" bestFit="1" customWidth="1"/>
    <col min="7051" max="7051" width="15.5703125" style="14" bestFit="1" customWidth="1"/>
    <col min="7052" max="7052" width="0" style="14" hidden="1" customWidth="1"/>
    <col min="7053" max="7053" width="15.5703125" style="14" bestFit="1" customWidth="1"/>
    <col min="7054" max="7054" width="0" style="14" hidden="1" customWidth="1"/>
    <col min="7055" max="7055" width="66.5703125" style="14" customWidth="1"/>
    <col min="7056" max="7056" width="0" style="14" hidden="1" customWidth="1"/>
    <col min="7057" max="7301" width="12.140625" style="14"/>
    <col min="7302" max="7305" width="0" style="14" hidden="1" customWidth="1"/>
    <col min="7306" max="7306" width="14.28515625" style="14" bestFit="1" customWidth="1"/>
    <col min="7307" max="7307" width="15.5703125" style="14" bestFit="1" customWidth="1"/>
    <col min="7308" max="7308" width="0" style="14" hidden="1" customWidth="1"/>
    <col min="7309" max="7309" width="15.5703125" style="14" bestFit="1" customWidth="1"/>
    <col min="7310" max="7310" width="0" style="14" hidden="1" customWidth="1"/>
    <col min="7311" max="7311" width="66.5703125" style="14" customWidth="1"/>
    <col min="7312" max="7312" width="0" style="14" hidden="1" customWidth="1"/>
    <col min="7313" max="7557" width="12.140625" style="14"/>
    <col min="7558" max="7561" width="0" style="14" hidden="1" customWidth="1"/>
    <col min="7562" max="7562" width="14.28515625" style="14" bestFit="1" customWidth="1"/>
    <col min="7563" max="7563" width="15.5703125" style="14" bestFit="1" customWidth="1"/>
    <col min="7564" max="7564" width="0" style="14" hidden="1" customWidth="1"/>
    <col min="7565" max="7565" width="15.5703125" style="14" bestFit="1" customWidth="1"/>
    <col min="7566" max="7566" width="0" style="14" hidden="1" customWidth="1"/>
    <col min="7567" max="7567" width="66.5703125" style="14" customWidth="1"/>
    <col min="7568" max="7568" width="0" style="14" hidden="1" customWidth="1"/>
    <col min="7569" max="7813" width="12.140625" style="14"/>
    <col min="7814" max="7817" width="0" style="14" hidden="1" customWidth="1"/>
    <col min="7818" max="7818" width="14.28515625" style="14" bestFit="1" customWidth="1"/>
    <col min="7819" max="7819" width="15.5703125" style="14" bestFit="1" customWidth="1"/>
    <col min="7820" max="7820" width="0" style="14" hidden="1" customWidth="1"/>
    <col min="7821" max="7821" width="15.5703125" style="14" bestFit="1" customWidth="1"/>
    <col min="7822" max="7822" width="0" style="14" hidden="1" customWidth="1"/>
    <col min="7823" max="7823" width="66.5703125" style="14" customWidth="1"/>
    <col min="7824" max="7824" width="0" style="14" hidden="1" customWidth="1"/>
    <col min="7825" max="8069" width="12.140625" style="14"/>
    <col min="8070" max="8073" width="0" style="14" hidden="1" customWidth="1"/>
    <col min="8074" max="8074" width="14.28515625" style="14" bestFit="1" customWidth="1"/>
    <col min="8075" max="8075" width="15.5703125" style="14" bestFit="1" customWidth="1"/>
    <col min="8076" max="8076" width="0" style="14" hidden="1" customWidth="1"/>
    <col min="8077" max="8077" width="15.5703125" style="14" bestFit="1" customWidth="1"/>
    <col min="8078" max="8078" width="0" style="14" hidden="1" customWidth="1"/>
    <col min="8079" max="8079" width="66.5703125" style="14" customWidth="1"/>
    <col min="8080" max="8080" width="0" style="14" hidden="1" customWidth="1"/>
    <col min="8081" max="8325" width="12.140625" style="14"/>
    <col min="8326" max="8329" width="0" style="14" hidden="1" customWidth="1"/>
    <col min="8330" max="8330" width="14.28515625" style="14" bestFit="1" customWidth="1"/>
    <col min="8331" max="8331" width="15.5703125" style="14" bestFit="1" customWidth="1"/>
    <col min="8332" max="8332" width="0" style="14" hidden="1" customWidth="1"/>
    <col min="8333" max="8333" width="15.5703125" style="14" bestFit="1" customWidth="1"/>
    <col min="8334" max="8334" width="0" style="14" hidden="1" customWidth="1"/>
    <col min="8335" max="8335" width="66.5703125" style="14" customWidth="1"/>
    <col min="8336" max="8336" width="0" style="14" hidden="1" customWidth="1"/>
    <col min="8337" max="8581" width="12.140625" style="14"/>
    <col min="8582" max="8585" width="0" style="14" hidden="1" customWidth="1"/>
    <col min="8586" max="8586" width="14.28515625" style="14" bestFit="1" customWidth="1"/>
    <col min="8587" max="8587" width="15.5703125" style="14" bestFit="1" customWidth="1"/>
    <col min="8588" max="8588" width="0" style="14" hidden="1" customWidth="1"/>
    <col min="8589" max="8589" width="15.5703125" style="14" bestFit="1" customWidth="1"/>
    <col min="8590" max="8590" width="0" style="14" hidden="1" customWidth="1"/>
    <col min="8591" max="8591" width="66.5703125" style="14" customWidth="1"/>
    <col min="8592" max="8592" width="0" style="14" hidden="1" customWidth="1"/>
    <col min="8593" max="8837" width="12.140625" style="14"/>
    <col min="8838" max="8841" width="0" style="14" hidden="1" customWidth="1"/>
    <col min="8842" max="8842" width="14.28515625" style="14" bestFit="1" customWidth="1"/>
    <col min="8843" max="8843" width="15.5703125" style="14" bestFit="1" customWidth="1"/>
    <col min="8844" max="8844" width="0" style="14" hidden="1" customWidth="1"/>
    <col min="8845" max="8845" width="15.5703125" style="14" bestFit="1" customWidth="1"/>
    <col min="8846" max="8846" width="0" style="14" hidden="1" customWidth="1"/>
    <col min="8847" max="8847" width="66.5703125" style="14" customWidth="1"/>
    <col min="8848" max="8848" width="0" style="14" hidden="1" customWidth="1"/>
    <col min="8849" max="9093" width="12.140625" style="14"/>
    <col min="9094" max="9097" width="0" style="14" hidden="1" customWidth="1"/>
    <col min="9098" max="9098" width="14.28515625" style="14" bestFit="1" customWidth="1"/>
    <col min="9099" max="9099" width="15.5703125" style="14" bestFit="1" customWidth="1"/>
    <col min="9100" max="9100" width="0" style="14" hidden="1" customWidth="1"/>
    <col min="9101" max="9101" width="15.5703125" style="14" bestFit="1" customWidth="1"/>
    <col min="9102" max="9102" width="0" style="14" hidden="1" customWidth="1"/>
    <col min="9103" max="9103" width="66.5703125" style="14" customWidth="1"/>
    <col min="9104" max="9104" width="0" style="14" hidden="1" customWidth="1"/>
    <col min="9105" max="9349" width="12.140625" style="14"/>
    <col min="9350" max="9353" width="0" style="14" hidden="1" customWidth="1"/>
    <col min="9354" max="9354" width="14.28515625" style="14" bestFit="1" customWidth="1"/>
    <col min="9355" max="9355" width="15.5703125" style="14" bestFit="1" customWidth="1"/>
    <col min="9356" max="9356" width="0" style="14" hidden="1" customWidth="1"/>
    <col min="9357" max="9357" width="15.5703125" style="14" bestFit="1" customWidth="1"/>
    <col min="9358" max="9358" width="0" style="14" hidden="1" customWidth="1"/>
    <col min="9359" max="9359" width="66.5703125" style="14" customWidth="1"/>
    <col min="9360" max="9360" width="0" style="14" hidden="1" customWidth="1"/>
    <col min="9361" max="9605" width="12.140625" style="14"/>
    <col min="9606" max="9609" width="0" style="14" hidden="1" customWidth="1"/>
    <col min="9610" max="9610" width="14.28515625" style="14" bestFit="1" customWidth="1"/>
    <col min="9611" max="9611" width="15.5703125" style="14" bestFit="1" customWidth="1"/>
    <col min="9612" max="9612" width="0" style="14" hidden="1" customWidth="1"/>
    <col min="9613" max="9613" width="15.5703125" style="14" bestFit="1" customWidth="1"/>
    <col min="9614" max="9614" width="0" style="14" hidden="1" customWidth="1"/>
    <col min="9615" max="9615" width="66.5703125" style="14" customWidth="1"/>
    <col min="9616" max="9616" width="0" style="14" hidden="1" customWidth="1"/>
    <col min="9617" max="9861" width="12.140625" style="14"/>
    <col min="9862" max="9865" width="0" style="14" hidden="1" customWidth="1"/>
    <col min="9866" max="9866" width="14.28515625" style="14" bestFit="1" customWidth="1"/>
    <col min="9867" max="9867" width="15.5703125" style="14" bestFit="1" customWidth="1"/>
    <col min="9868" max="9868" width="0" style="14" hidden="1" customWidth="1"/>
    <col min="9869" max="9869" width="15.5703125" style="14" bestFit="1" customWidth="1"/>
    <col min="9870" max="9870" width="0" style="14" hidden="1" customWidth="1"/>
    <col min="9871" max="9871" width="66.5703125" style="14" customWidth="1"/>
    <col min="9872" max="9872" width="0" style="14" hidden="1" customWidth="1"/>
    <col min="9873" max="10117" width="12.140625" style="14"/>
    <col min="10118" max="10121" width="0" style="14" hidden="1" customWidth="1"/>
    <col min="10122" max="10122" width="14.28515625" style="14" bestFit="1" customWidth="1"/>
    <col min="10123" max="10123" width="15.5703125" style="14" bestFit="1" customWidth="1"/>
    <col min="10124" max="10124" width="0" style="14" hidden="1" customWidth="1"/>
    <col min="10125" max="10125" width="15.5703125" style="14" bestFit="1" customWidth="1"/>
    <col min="10126" max="10126" width="0" style="14" hidden="1" customWidth="1"/>
    <col min="10127" max="10127" width="66.5703125" style="14" customWidth="1"/>
    <col min="10128" max="10128" width="0" style="14" hidden="1" customWidth="1"/>
    <col min="10129" max="10373" width="12.140625" style="14"/>
    <col min="10374" max="10377" width="0" style="14" hidden="1" customWidth="1"/>
    <col min="10378" max="10378" width="14.28515625" style="14" bestFit="1" customWidth="1"/>
    <col min="10379" max="10379" width="15.5703125" style="14" bestFit="1" customWidth="1"/>
    <col min="10380" max="10380" width="0" style="14" hidden="1" customWidth="1"/>
    <col min="10381" max="10381" width="15.5703125" style="14" bestFit="1" customWidth="1"/>
    <col min="10382" max="10382" width="0" style="14" hidden="1" customWidth="1"/>
    <col min="10383" max="10383" width="66.5703125" style="14" customWidth="1"/>
    <col min="10384" max="10384" width="0" style="14" hidden="1" customWidth="1"/>
    <col min="10385" max="10629" width="12.140625" style="14"/>
    <col min="10630" max="10633" width="0" style="14" hidden="1" customWidth="1"/>
    <col min="10634" max="10634" width="14.28515625" style="14" bestFit="1" customWidth="1"/>
    <col min="10635" max="10635" width="15.5703125" style="14" bestFit="1" customWidth="1"/>
    <col min="10636" max="10636" width="0" style="14" hidden="1" customWidth="1"/>
    <col min="10637" max="10637" width="15.5703125" style="14" bestFit="1" customWidth="1"/>
    <col min="10638" max="10638" width="0" style="14" hidden="1" customWidth="1"/>
    <col min="10639" max="10639" width="66.5703125" style="14" customWidth="1"/>
    <col min="10640" max="10640" width="0" style="14" hidden="1" customWidth="1"/>
    <col min="10641" max="10885" width="12.140625" style="14"/>
    <col min="10886" max="10889" width="0" style="14" hidden="1" customWidth="1"/>
    <col min="10890" max="10890" width="14.28515625" style="14" bestFit="1" customWidth="1"/>
    <col min="10891" max="10891" width="15.5703125" style="14" bestFit="1" customWidth="1"/>
    <col min="10892" max="10892" width="0" style="14" hidden="1" customWidth="1"/>
    <col min="10893" max="10893" width="15.5703125" style="14" bestFit="1" customWidth="1"/>
    <col min="10894" max="10894" width="0" style="14" hidden="1" customWidth="1"/>
    <col min="10895" max="10895" width="66.5703125" style="14" customWidth="1"/>
    <col min="10896" max="10896" width="0" style="14" hidden="1" customWidth="1"/>
    <col min="10897" max="11141" width="12.140625" style="14"/>
    <col min="11142" max="11145" width="0" style="14" hidden="1" customWidth="1"/>
    <col min="11146" max="11146" width="14.28515625" style="14" bestFit="1" customWidth="1"/>
    <col min="11147" max="11147" width="15.5703125" style="14" bestFit="1" customWidth="1"/>
    <col min="11148" max="11148" width="0" style="14" hidden="1" customWidth="1"/>
    <col min="11149" max="11149" width="15.5703125" style="14" bestFit="1" customWidth="1"/>
    <col min="11150" max="11150" width="0" style="14" hidden="1" customWidth="1"/>
    <col min="11151" max="11151" width="66.5703125" style="14" customWidth="1"/>
    <col min="11152" max="11152" width="0" style="14" hidden="1" customWidth="1"/>
    <col min="11153" max="11397" width="12.140625" style="14"/>
    <col min="11398" max="11401" width="0" style="14" hidden="1" customWidth="1"/>
    <col min="11402" max="11402" width="14.28515625" style="14" bestFit="1" customWidth="1"/>
    <col min="11403" max="11403" width="15.5703125" style="14" bestFit="1" customWidth="1"/>
    <col min="11404" max="11404" width="0" style="14" hidden="1" customWidth="1"/>
    <col min="11405" max="11405" width="15.5703125" style="14" bestFit="1" customWidth="1"/>
    <col min="11406" max="11406" width="0" style="14" hidden="1" customWidth="1"/>
    <col min="11407" max="11407" width="66.5703125" style="14" customWidth="1"/>
    <col min="11408" max="11408" width="0" style="14" hidden="1" customWidth="1"/>
    <col min="11409" max="11653" width="12.140625" style="14"/>
    <col min="11654" max="11657" width="0" style="14" hidden="1" customWidth="1"/>
    <col min="11658" max="11658" width="14.28515625" style="14" bestFit="1" customWidth="1"/>
    <col min="11659" max="11659" width="15.5703125" style="14" bestFit="1" customWidth="1"/>
    <col min="11660" max="11660" width="0" style="14" hidden="1" customWidth="1"/>
    <col min="11661" max="11661" width="15.5703125" style="14" bestFit="1" customWidth="1"/>
    <col min="11662" max="11662" width="0" style="14" hidden="1" customWidth="1"/>
    <col min="11663" max="11663" width="66.5703125" style="14" customWidth="1"/>
    <col min="11664" max="11664" width="0" style="14" hidden="1" customWidth="1"/>
    <col min="11665" max="11909" width="12.140625" style="14"/>
    <col min="11910" max="11913" width="0" style="14" hidden="1" customWidth="1"/>
    <col min="11914" max="11914" width="14.28515625" style="14" bestFit="1" customWidth="1"/>
    <col min="11915" max="11915" width="15.5703125" style="14" bestFit="1" customWidth="1"/>
    <col min="11916" max="11916" width="0" style="14" hidden="1" customWidth="1"/>
    <col min="11917" max="11917" width="15.5703125" style="14" bestFit="1" customWidth="1"/>
    <col min="11918" max="11918" width="0" style="14" hidden="1" customWidth="1"/>
    <col min="11919" max="11919" width="66.5703125" style="14" customWidth="1"/>
    <col min="11920" max="11920" width="0" style="14" hidden="1" customWidth="1"/>
    <col min="11921" max="12165" width="12.140625" style="14"/>
    <col min="12166" max="12169" width="0" style="14" hidden="1" customWidth="1"/>
    <col min="12170" max="12170" width="14.28515625" style="14" bestFit="1" customWidth="1"/>
    <col min="12171" max="12171" width="15.5703125" style="14" bestFit="1" customWidth="1"/>
    <col min="12172" max="12172" width="0" style="14" hidden="1" customWidth="1"/>
    <col min="12173" max="12173" width="15.5703125" style="14" bestFit="1" customWidth="1"/>
    <col min="12174" max="12174" width="0" style="14" hidden="1" customWidth="1"/>
    <col min="12175" max="12175" width="66.5703125" style="14" customWidth="1"/>
    <col min="12176" max="12176" width="0" style="14" hidden="1" customWidth="1"/>
    <col min="12177" max="12421" width="12.140625" style="14"/>
    <col min="12422" max="12425" width="0" style="14" hidden="1" customWidth="1"/>
    <col min="12426" max="12426" width="14.28515625" style="14" bestFit="1" customWidth="1"/>
    <col min="12427" max="12427" width="15.5703125" style="14" bestFit="1" customWidth="1"/>
    <col min="12428" max="12428" width="0" style="14" hidden="1" customWidth="1"/>
    <col min="12429" max="12429" width="15.5703125" style="14" bestFit="1" customWidth="1"/>
    <col min="12430" max="12430" width="0" style="14" hidden="1" customWidth="1"/>
    <col min="12431" max="12431" width="66.5703125" style="14" customWidth="1"/>
    <col min="12432" max="12432" width="0" style="14" hidden="1" customWidth="1"/>
    <col min="12433" max="12677" width="12.140625" style="14"/>
    <col min="12678" max="12681" width="0" style="14" hidden="1" customWidth="1"/>
    <col min="12682" max="12682" width="14.28515625" style="14" bestFit="1" customWidth="1"/>
    <col min="12683" max="12683" width="15.5703125" style="14" bestFit="1" customWidth="1"/>
    <col min="12684" max="12684" width="0" style="14" hidden="1" customWidth="1"/>
    <col min="12685" max="12685" width="15.5703125" style="14" bestFit="1" customWidth="1"/>
    <col min="12686" max="12686" width="0" style="14" hidden="1" customWidth="1"/>
    <col min="12687" max="12687" width="66.5703125" style="14" customWidth="1"/>
    <col min="12688" max="12688" width="0" style="14" hidden="1" customWidth="1"/>
    <col min="12689" max="12933" width="12.140625" style="14"/>
    <col min="12934" max="12937" width="0" style="14" hidden="1" customWidth="1"/>
    <col min="12938" max="12938" width="14.28515625" style="14" bestFit="1" customWidth="1"/>
    <col min="12939" max="12939" width="15.5703125" style="14" bestFit="1" customWidth="1"/>
    <col min="12940" max="12940" width="0" style="14" hidden="1" customWidth="1"/>
    <col min="12941" max="12941" width="15.5703125" style="14" bestFit="1" customWidth="1"/>
    <col min="12942" max="12942" width="0" style="14" hidden="1" customWidth="1"/>
    <col min="12943" max="12943" width="66.5703125" style="14" customWidth="1"/>
    <col min="12944" max="12944" width="0" style="14" hidden="1" customWidth="1"/>
    <col min="12945" max="13189" width="12.140625" style="14"/>
    <col min="13190" max="13193" width="0" style="14" hidden="1" customWidth="1"/>
    <col min="13194" max="13194" width="14.28515625" style="14" bestFit="1" customWidth="1"/>
    <col min="13195" max="13195" width="15.5703125" style="14" bestFit="1" customWidth="1"/>
    <col min="13196" max="13196" width="0" style="14" hidden="1" customWidth="1"/>
    <col min="13197" max="13197" width="15.5703125" style="14" bestFit="1" customWidth="1"/>
    <col min="13198" max="13198" width="0" style="14" hidden="1" customWidth="1"/>
    <col min="13199" max="13199" width="66.5703125" style="14" customWidth="1"/>
    <col min="13200" max="13200" width="0" style="14" hidden="1" customWidth="1"/>
    <col min="13201" max="13445" width="12.140625" style="14"/>
    <col min="13446" max="13449" width="0" style="14" hidden="1" customWidth="1"/>
    <col min="13450" max="13450" width="14.28515625" style="14" bestFit="1" customWidth="1"/>
    <col min="13451" max="13451" width="15.5703125" style="14" bestFit="1" customWidth="1"/>
    <col min="13452" max="13452" width="0" style="14" hidden="1" customWidth="1"/>
    <col min="13453" max="13453" width="15.5703125" style="14" bestFit="1" customWidth="1"/>
    <col min="13454" max="13454" width="0" style="14" hidden="1" customWidth="1"/>
    <col min="13455" max="13455" width="66.5703125" style="14" customWidth="1"/>
    <col min="13456" max="13456" width="0" style="14" hidden="1" customWidth="1"/>
    <col min="13457" max="13701" width="12.140625" style="14"/>
    <col min="13702" max="13705" width="0" style="14" hidden="1" customWidth="1"/>
    <col min="13706" max="13706" width="14.28515625" style="14" bestFit="1" customWidth="1"/>
    <col min="13707" max="13707" width="15.5703125" style="14" bestFit="1" customWidth="1"/>
    <col min="13708" max="13708" width="0" style="14" hidden="1" customWidth="1"/>
    <col min="13709" max="13709" width="15.5703125" style="14" bestFit="1" customWidth="1"/>
    <col min="13710" max="13710" width="0" style="14" hidden="1" customWidth="1"/>
    <col min="13711" max="13711" width="66.5703125" style="14" customWidth="1"/>
    <col min="13712" max="13712" width="0" style="14" hidden="1" customWidth="1"/>
    <col min="13713" max="13957" width="12.140625" style="14"/>
    <col min="13958" max="13961" width="0" style="14" hidden="1" customWidth="1"/>
    <col min="13962" max="13962" width="14.28515625" style="14" bestFit="1" customWidth="1"/>
    <col min="13963" max="13963" width="15.5703125" style="14" bestFit="1" customWidth="1"/>
    <col min="13964" max="13964" width="0" style="14" hidden="1" customWidth="1"/>
    <col min="13965" max="13965" width="15.5703125" style="14" bestFit="1" customWidth="1"/>
    <col min="13966" max="13966" width="0" style="14" hidden="1" customWidth="1"/>
    <col min="13967" max="13967" width="66.5703125" style="14" customWidth="1"/>
    <col min="13968" max="13968" width="0" style="14" hidden="1" customWidth="1"/>
    <col min="13969" max="14213" width="12.140625" style="14"/>
    <col min="14214" max="14217" width="0" style="14" hidden="1" customWidth="1"/>
    <col min="14218" max="14218" width="14.28515625" style="14" bestFit="1" customWidth="1"/>
    <col min="14219" max="14219" width="15.5703125" style="14" bestFit="1" customWidth="1"/>
    <col min="14220" max="14220" width="0" style="14" hidden="1" customWidth="1"/>
    <col min="14221" max="14221" width="15.5703125" style="14" bestFit="1" customWidth="1"/>
    <col min="14222" max="14222" width="0" style="14" hidden="1" customWidth="1"/>
    <col min="14223" max="14223" width="66.5703125" style="14" customWidth="1"/>
    <col min="14224" max="14224" width="0" style="14" hidden="1" customWidth="1"/>
    <col min="14225" max="14469" width="12.140625" style="14"/>
    <col min="14470" max="14473" width="0" style="14" hidden="1" customWidth="1"/>
    <col min="14474" max="14474" width="14.28515625" style="14" bestFit="1" customWidth="1"/>
    <col min="14475" max="14475" width="15.5703125" style="14" bestFit="1" customWidth="1"/>
    <col min="14476" max="14476" width="0" style="14" hidden="1" customWidth="1"/>
    <col min="14477" max="14477" width="15.5703125" style="14" bestFit="1" customWidth="1"/>
    <col min="14478" max="14478" width="0" style="14" hidden="1" customWidth="1"/>
    <col min="14479" max="14479" width="66.5703125" style="14" customWidth="1"/>
    <col min="14480" max="14480" width="0" style="14" hidden="1" customWidth="1"/>
    <col min="14481" max="14725" width="12.140625" style="14"/>
    <col min="14726" max="14729" width="0" style="14" hidden="1" customWidth="1"/>
    <col min="14730" max="14730" width="14.28515625" style="14" bestFit="1" customWidth="1"/>
    <col min="14731" max="14731" width="15.5703125" style="14" bestFit="1" customWidth="1"/>
    <col min="14732" max="14732" width="0" style="14" hidden="1" customWidth="1"/>
    <col min="14733" max="14733" width="15.5703125" style="14" bestFit="1" customWidth="1"/>
    <col min="14734" max="14734" width="0" style="14" hidden="1" customWidth="1"/>
    <col min="14735" max="14735" width="66.5703125" style="14" customWidth="1"/>
    <col min="14736" max="14736" width="0" style="14" hidden="1" customWidth="1"/>
    <col min="14737" max="14981" width="12.140625" style="14"/>
    <col min="14982" max="14985" width="0" style="14" hidden="1" customWidth="1"/>
    <col min="14986" max="14986" width="14.28515625" style="14" bestFit="1" customWidth="1"/>
    <col min="14987" max="14987" width="15.5703125" style="14" bestFit="1" customWidth="1"/>
    <col min="14988" max="14988" width="0" style="14" hidden="1" customWidth="1"/>
    <col min="14989" max="14989" width="15.5703125" style="14" bestFit="1" customWidth="1"/>
    <col min="14990" max="14990" width="0" style="14" hidden="1" customWidth="1"/>
    <col min="14991" max="14991" width="66.5703125" style="14" customWidth="1"/>
    <col min="14992" max="14992" width="0" style="14" hidden="1" customWidth="1"/>
    <col min="14993" max="15237" width="12.140625" style="14"/>
    <col min="15238" max="15241" width="0" style="14" hidden="1" customWidth="1"/>
    <col min="15242" max="15242" width="14.28515625" style="14" bestFit="1" customWidth="1"/>
    <col min="15243" max="15243" width="15.5703125" style="14" bestFit="1" customWidth="1"/>
    <col min="15244" max="15244" width="0" style="14" hidden="1" customWidth="1"/>
    <col min="15245" max="15245" width="15.5703125" style="14" bestFit="1" customWidth="1"/>
    <col min="15246" max="15246" width="0" style="14" hidden="1" customWidth="1"/>
    <col min="15247" max="15247" width="66.5703125" style="14" customWidth="1"/>
    <col min="15248" max="15248" width="0" style="14" hidden="1" customWidth="1"/>
    <col min="15249" max="15493" width="12.140625" style="14"/>
    <col min="15494" max="15497" width="0" style="14" hidden="1" customWidth="1"/>
    <col min="15498" max="15498" width="14.28515625" style="14" bestFit="1" customWidth="1"/>
    <col min="15499" max="15499" width="15.5703125" style="14" bestFit="1" customWidth="1"/>
    <col min="15500" max="15500" width="0" style="14" hidden="1" customWidth="1"/>
    <col min="15501" max="15501" width="15.5703125" style="14" bestFit="1" customWidth="1"/>
    <col min="15502" max="15502" width="0" style="14" hidden="1" customWidth="1"/>
    <col min="15503" max="15503" width="66.5703125" style="14" customWidth="1"/>
    <col min="15504" max="15504" width="0" style="14" hidden="1" customWidth="1"/>
    <col min="15505" max="15749" width="12.140625" style="14"/>
    <col min="15750" max="15753" width="0" style="14" hidden="1" customWidth="1"/>
    <col min="15754" max="15754" width="14.28515625" style="14" bestFit="1" customWidth="1"/>
    <col min="15755" max="15755" width="15.5703125" style="14" bestFit="1" customWidth="1"/>
    <col min="15756" max="15756" width="0" style="14" hidden="1" customWidth="1"/>
    <col min="15757" max="15757" width="15.5703125" style="14" bestFit="1" customWidth="1"/>
    <col min="15758" max="15758" width="0" style="14" hidden="1" customWidth="1"/>
    <col min="15759" max="15759" width="66.5703125" style="14" customWidth="1"/>
    <col min="15760" max="15760" width="0" style="14" hidden="1" customWidth="1"/>
    <col min="15761" max="16005" width="12.140625" style="14"/>
    <col min="16006" max="16009" width="0" style="14" hidden="1" customWidth="1"/>
    <col min="16010" max="16010" width="14.28515625" style="14" bestFit="1" customWidth="1"/>
    <col min="16011" max="16011" width="15.5703125" style="14" bestFit="1" customWidth="1"/>
    <col min="16012" max="16012" width="0" style="14" hidden="1" customWidth="1"/>
    <col min="16013" max="16013" width="15.5703125" style="14" bestFit="1" customWidth="1"/>
    <col min="16014" max="16014" width="0" style="14" hidden="1" customWidth="1"/>
    <col min="16015" max="16015" width="66.5703125" style="14" customWidth="1"/>
    <col min="16016" max="16016" width="0" style="14" hidden="1" customWidth="1"/>
    <col min="16017" max="16384" width="12.140625" style="14"/>
  </cols>
  <sheetData>
    <row r="1" spans="1:5" s="85" customFormat="1" x14ac:dyDescent="0.25">
      <c r="A1" s="683" t="s">
        <v>173</v>
      </c>
      <c r="B1" s="683"/>
      <c r="C1" s="683"/>
      <c r="D1" s="683"/>
      <c r="E1" s="683"/>
    </row>
    <row r="2" spans="1:5" x14ac:dyDescent="0.25">
      <c r="A2" s="685" t="s">
        <v>6</v>
      </c>
      <c r="B2" s="685"/>
      <c r="C2" s="685"/>
      <c r="D2" s="685"/>
      <c r="E2" s="685"/>
    </row>
    <row r="3" spans="1:5" x14ac:dyDescent="0.25">
      <c r="A3" s="686" t="s">
        <v>167</v>
      </c>
      <c r="B3" s="686"/>
      <c r="C3" s="686"/>
      <c r="D3" s="686"/>
      <c r="E3" s="686"/>
    </row>
    <row r="4" spans="1:5" x14ac:dyDescent="0.25">
      <c r="A4" s="673" t="s">
        <v>5</v>
      </c>
      <c r="B4" s="673"/>
      <c r="C4" s="74" t="s">
        <v>3</v>
      </c>
      <c r="D4" s="74" t="s">
        <v>2</v>
      </c>
      <c r="E4" s="74" t="s">
        <v>1</v>
      </c>
    </row>
    <row r="5" spans="1:5" x14ac:dyDescent="0.25">
      <c r="A5" s="111"/>
      <c r="B5" s="27" t="s">
        <v>71</v>
      </c>
      <c r="C5" s="103" t="e">
        <f>'خلاصه  هزینه ای'!#REF!</f>
        <v>#REF!</v>
      </c>
      <c r="D5" s="27" t="e">
        <f>'خلاصه  هزینه ای'!#REF!</f>
        <v>#REF!</v>
      </c>
      <c r="E5" s="27" t="e">
        <f>C5-D5</f>
        <v>#REF!</v>
      </c>
    </row>
    <row r="6" spans="1:5" x14ac:dyDescent="0.25">
      <c r="A6" s="675" t="s">
        <v>4</v>
      </c>
      <c r="B6" s="676"/>
      <c r="C6" s="76" t="e">
        <f>SUM(C5:C5)</f>
        <v>#REF!</v>
      </c>
      <c r="D6" s="76" t="e">
        <f>SUM(D5:D5)</f>
        <v>#REF!</v>
      </c>
      <c r="E6" s="76" t="e">
        <f>SUM(E5:E5)</f>
        <v>#REF!</v>
      </c>
    </row>
    <row r="7" spans="1:5" ht="3" customHeight="1" x14ac:dyDescent="0.25"/>
    <row r="8" spans="1:5" x14ac:dyDescent="0.25">
      <c r="A8" s="673" t="s">
        <v>148</v>
      </c>
      <c r="B8" s="673"/>
      <c r="C8" s="673"/>
      <c r="D8" s="673"/>
      <c r="E8" s="673"/>
    </row>
    <row r="9" spans="1:5" x14ac:dyDescent="0.25">
      <c r="A9" s="673" t="s">
        <v>5</v>
      </c>
      <c r="B9" s="673"/>
      <c r="C9" s="105" t="s">
        <v>3</v>
      </c>
      <c r="D9" s="105" t="s">
        <v>2</v>
      </c>
      <c r="E9" s="105" t="s">
        <v>1</v>
      </c>
    </row>
    <row r="10" spans="1:5" ht="28.5" customHeight="1" x14ac:dyDescent="0.25">
      <c r="A10" s="674"/>
      <c r="B10" s="27" t="s">
        <v>155</v>
      </c>
      <c r="C10" s="103">
        <f>'خلاصه اختصاصی'!C30</f>
        <v>0</v>
      </c>
      <c r="D10" s="27">
        <f>'خلاصه اختصاصی'!D30</f>
        <v>0</v>
      </c>
      <c r="E10" s="27">
        <f>C10-D10</f>
        <v>0</v>
      </c>
    </row>
    <row r="11" spans="1:5" ht="28.5" hidden="1" customHeight="1" x14ac:dyDescent="0.25">
      <c r="A11" s="671"/>
      <c r="B11" s="8"/>
      <c r="C11" s="27"/>
      <c r="D11" s="27"/>
      <c r="E11" s="27"/>
    </row>
    <row r="12" spans="1:5" ht="28.5" hidden="1" customHeight="1" x14ac:dyDescent="0.25">
      <c r="A12" s="671"/>
      <c r="B12" s="8"/>
      <c r="C12" s="27"/>
      <c r="D12" s="27"/>
      <c r="E12" s="27"/>
    </row>
    <row r="13" spans="1:5" hidden="1" x14ac:dyDescent="0.25">
      <c r="A13" s="671"/>
      <c r="B13" s="6"/>
      <c r="C13" s="27"/>
      <c r="D13" s="27"/>
      <c r="E13" s="27"/>
    </row>
    <row r="14" spans="1:5" ht="32.25" hidden="1" customHeight="1" x14ac:dyDescent="0.25">
      <c r="A14" s="66"/>
      <c r="B14" s="6"/>
      <c r="C14" s="27"/>
      <c r="D14" s="27"/>
      <c r="E14" s="27"/>
    </row>
    <row r="15" spans="1:5" x14ac:dyDescent="0.25">
      <c r="A15" s="675" t="s">
        <v>4</v>
      </c>
      <c r="B15" s="676"/>
      <c r="C15" s="106">
        <f>SUM(C10:C14)</f>
        <v>0</v>
      </c>
      <c r="D15" s="106">
        <f>SUM(D10:D14)</f>
        <v>0</v>
      </c>
      <c r="E15" s="106">
        <f>SUM(E10:E14)</f>
        <v>0</v>
      </c>
    </row>
    <row r="16" spans="1:5" ht="3" customHeight="1" x14ac:dyDescent="0.25"/>
    <row r="17" spans="1:5" x14ac:dyDescent="0.25">
      <c r="A17" s="668" t="s">
        <v>88</v>
      </c>
      <c r="B17" s="669"/>
      <c r="C17" s="669"/>
      <c r="D17" s="669"/>
      <c r="E17" s="670"/>
    </row>
    <row r="18" spans="1:5" x14ac:dyDescent="0.25">
      <c r="A18" s="668" t="s">
        <v>5</v>
      </c>
      <c r="B18" s="670"/>
      <c r="C18" s="72" t="s">
        <v>3</v>
      </c>
      <c r="D18" s="72" t="s">
        <v>2</v>
      </c>
      <c r="E18" s="72" t="s">
        <v>1</v>
      </c>
    </row>
    <row r="19" spans="1:5" ht="33.75" customHeight="1" x14ac:dyDescent="0.25">
      <c r="A19" s="677" t="s">
        <v>16</v>
      </c>
      <c r="B19" s="679"/>
      <c r="C19" s="103" t="e">
        <f>'خلاصه  هزینه ای'!#REF!</f>
        <v>#REF!</v>
      </c>
      <c r="D19" s="27" t="e">
        <f>'خلاصه  هزینه ای'!#REF!</f>
        <v>#REF!</v>
      </c>
      <c r="E19" s="27" t="e">
        <f>C19-D19</f>
        <v>#REF!</v>
      </c>
    </row>
    <row r="20" spans="1:5" ht="34.5" customHeight="1" x14ac:dyDescent="0.25">
      <c r="A20" s="675" t="s">
        <v>4</v>
      </c>
      <c r="B20" s="676"/>
      <c r="C20" s="71" t="e">
        <f>SUM(C19:C19)</f>
        <v>#REF!</v>
      </c>
      <c r="D20" s="71" t="e">
        <f>SUM(D19:D19)</f>
        <v>#REF!</v>
      </c>
      <c r="E20" s="71" t="e">
        <f>SUM(E19:E19)</f>
        <v>#REF!</v>
      </c>
    </row>
    <row r="21" spans="1:5" ht="3" customHeight="1" x14ac:dyDescent="0.25"/>
    <row r="22" spans="1:5" x14ac:dyDescent="0.25">
      <c r="A22" s="680" t="s">
        <v>101</v>
      </c>
      <c r="B22" s="681"/>
      <c r="C22" s="71" t="e">
        <f>SUM(C20,C15,C6)</f>
        <v>#REF!</v>
      </c>
      <c r="D22" s="106" t="e">
        <f>SUM(D20,D15,D6)</f>
        <v>#REF!</v>
      </c>
      <c r="E22" s="106" t="e">
        <f>SUM(E20,E15,E6)</f>
        <v>#REF!</v>
      </c>
    </row>
    <row r="23" spans="1:5" ht="3" customHeight="1" x14ac:dyDescent="0.25"/>
    <row r="24" spans="1:5" x14ac:dyDescent="0.25">
      <c r="A24" s="673" t="s">
        <v>148</v>
      </c>
      <c r="B24" s="673"/>
      <c r="C24" s="673"/>
      <c r="D24" s="673"/>
      <c r="E24" s="673"/>
    </row>
    <row r="25" spans="1:5" x14ac:dyDescent="0.25">
      <c r="A25" s="673" t="s">
        <v>5</v>
      </c>
      <c r="B25" s="673"/>
      <c r="C25" s="72" t="s">
        <v>3</v>
      </c>
      <c r="D25" s="72" t="s">
        <v>2</v>
      </c>
      <c r="E25" s="72" t="s">
        <v>1</v>
      </c>
    </row>
    <row r="26" spans="1:5" ht="33.75" customHeight="1" x14ac:dyDescent="0.25">
      <c r="A26" s="674"/>
      <c r="B26" s="27" t="s">
        <v>141</v>
      </c>
      <c r="C26" s="27">
        <f>'خلاصه اختصاصی'!C94</f>
        <v>0</v>
      </c>
      <c r="D26" s="27">
        <f>'خلاصه اختصاصی'!D94</f>
        <v>0</v>
      </c>
      <c r="E26" s="27">
        <f>C26-D26</f>
        <v>0</v>
      </c>
    </row>
    <row r="27" spans="1:5" hidden="1" x14ac:dyDescent="0.25">
      <c r="A27" s="671"/>
      <c r="B27" s="27">
        <v>2</v>
      </c>
      <c r="C27" s="27"/>
      <c r="D27" s="27"/>
      <c r="E27" s="27">
        <f>C27-D27</f>
        <v>0</v>
      </c>
    </row>
    <row r="28" spans="1:5" hidden="1" x14ac:dyDescent="0.25">
      <c r="A28" s="671"/>
      <c r="B28" s="27">
        <v>3</v>
      </c>
      <c r="C28" s="27"/>
      <c r="D28" s="27"/>
      <c r="E28" s="27">
        <f>C28-D28</f>
        <v>0</v>
      </c>
    </row>
    <row r="29" spans="1:5" hidden="1" x14ac:dyDescent="0.25">
      <c r="A29" s="671"/>
      <c r="B29" s="27">
        <v>4</v>
      </c>
      <c r="C29" s="27"/>
      <c r="D29" s="27"/>
      <c r="E29" s="27">
        <f>C29-D29</f>
        <v>0</v>
      </c>
    </row>
    <row r="30" spans="1:5" hidden="1" x14ac:dyDescent="0.25">
      <c r="A30" s="671"/>
      <c r="B30" s="27">
        <v>5</v>
      </c>
      <c r="C30" s="27"/>
      <c r="D30" s="27"/>
      <c r="E30" s="27">
        <f>C30-D30</f>
        <v>0</v>
      </c>
    </row>
    <row r="31" spans="1:5" ht="34.5" customHeight="1" x14ac:dyDescent="0.25">
      <c r="A31" s="682" t="s">
        <v>4</v>
      </c>
      <c r="B31" s="682"/>
      <c r="C31" s="71">
        <f>SUM(C26:C30)</f>
        <v>0</v>
      </c>
      <c r="D31" s="71">
        <f>SUM(D26:D30)</f>
        <v>0</v>
      </c>
      <c r="E31" s="71">
        <f>SUM(E26:E30)</f>
        <v>0</v>
      </c>
    </row>
    <row r="32" spans="1:5" ht="3" customHeight="1" x14ac:dyDescent="0.25"/>
    <row r="33" spans="1:5" ht="3" customHeight="1" x14ac:dyDescent="0.25"/>
    <row r="34" spans="1:5" x14ac:dyDescent="0.25">
      <c r="A34" s="673" t="s">
        <v>88</v>
      </c>
      <c r="B34" s="673"/>
      <c r="C34" s="673"/>
      <c r="D34" s="673"/>
      <c r="E34" s="673"/>
    </row>
    <row r="35" spans="1:5" x14ac:dyDescent="0.25">
      <c r="A35" s="673" t="s">
        <v>5</v>
      </c>
      <c r="B35" s="673"/>
      <c r="C35" s="83" t="s">
        <v>3</v>
      </c>
      <c r="D35" s="83" t="s">
        <v>2</v>
      </c>
      <c r="E35" s="83" t="s">
        <v>1</v>
      </c>
    </row>
    <row r="36" spans="1:5" x14ac:dyDescent="0.25">
      <c r="A36" s="671"/>
      <c r="B36" s="27" t="s">
        <v>139</v>
      </c>
      <c r="C36" s="27">
        <f>'خلاصه اختصاصی'!C103</f>
        <v>0</v>
      </c>
      <c r="D36" s="27">
        <f>'خلاصه اختصاصی'!D103</f>
        <v>0</v>
      </c>
      <c r="E36" s="27">
        <f>C36-D36</f>
        <v>0</v>
      </c>
    </row>
    <row r="37" spans="1:5" hidden="1" x14ac:dyDescent="0.25">
      <c r="A37" s="671"/>
      <c r="B37" s="14">
        <v>2</v>
      </c>
      <c r="C37" s="27"/>
      <c r="D37" s="27"/>
      <c r="E37" s="27">
        <f>C37-D37</f>
        <v>0</v>
      </c>
    </row>
    <row r="38" spans="1:5" hidden="1" x14ac:dyDescent="0.25">
      <c r="A38" s="671"/>
      <c r="B38" s="27">
        <v>3</v>
      </c>
      <c r="C38" s="27"/>
      <c r="D38" s="27"/>
      <c r="E38" s="27">
        <f>C38-D38</f>
        <v>0</v>
      </c>
    </row>
    <row r="39" spans="1:5" hidden="1" x14ac:dyDescent="0.25">
      <c r="A39" s="671"/>
      <c r="B39" s="27">
        <v>4</v>
      </c>
      <c r="C39" s="27"/>
      <c r="D39" s="27"/>
      <c r="E39" s="27">
        <f>C39-D39</f>
        <v>0</v>
      </c>
    </row>
    <row r="40" spans="1:5" hidden="1" x14ac:dyDescent="0.25">
      <c r="A40" s="671"/>
      <c r="B40" s="27">
        <v>5</v>
      </c>
      <c r="C40" s="27"/>
      <c r="D40" s="27"/>
      <c r="E40" s="27">
        <f>C40-D40</f>
        <v>0</v>
      </c>
    </row>
    <row r="41" spans="1:5" ht="34.5" customHeight="1" x14ac:dyDescent="0.25">
      <c r="A41" s="682" t="s">
        <v>4</v>
      </c>
      <c r="B41" s="682"/>
      <c r="C41" s="84">
        <f>SUM(C36:C40)</f>
        <v>0</v>
      </c>
      <c r="D41" s="84">
        <f>SUM(D36:D40)</f>
        <v>0</v>
      </c>
      <c r="E41" s="84">
        <f>SUM(E36:E40)</f>
        <v>0</v>
      </c>
    </row>
    <row r="42" spans="1:5" ht="3" customHeight="1" x14ac:dyDescent="0.25"/>
    <row r="43" spans="1:5" x14ac:dyDescent="0.25">
      <c r="A43" s="673" t="s">
        <v>8</v>
      </c>
      <c r="B43" s="673"/>
      <c r="C43" s="673"/>
      <c r="D43" s="673"/>
      <c r="E43" s="673"/>
    </row>
    <row r="44" spans="1:5" x14ac:dyDescent="0.25">
      <c r="A44" s="673" t="s">
        <v>5</v>
      </c>
      <c r="B44" s="673"/>
      <c r="C44" s="72" t="s">
        <v>3</v>
      </c>
      <c r="D44" s="72" t="s">
        <v>2</v>
      </c>
      <c r="E44" s="72" t="s">
        <v>1</v>
      </c>
    </row>
    <row r="45" spans="1:5" ht="45" x14ac:dyDescent="0.25">
      <c r="A45" s="671"/>
      <c r="B45" s="82" t="s">
        <v>89</v>
      </c>
      <c r="C45" s="27">
        <f>'خلاصه اختصاصی'!C112</f>
        <v>0</v>
      </c>
      <c r="D45" s="27">
        <f>'خلاصه اختصاصی'!D112</f>
        <v>0</v>
      </c>
      <c r="E45" s="27">
        <f>C45-D45</f>
        <v>0</v>
      </c>
    </row>
    <row r="46" spans="1:5" ht="51" x14ac:dyDescent="0.25">
      <c r="A46" s="671"/>
      <c r="B46" s="27" t="s">
        <v>166</v>
      </c>
      <c r="C46" s="27">
        <f>'خلاصه اختصاصی'!C113</f>
        <v>0</v>
      </c>
      <c r="D46" s="27">
        <f>'خلاصه اختصاصی'!D113</f>
        <v>0</v>
      </c>
      <c r="E46" s="27">
        <f>C46-D46</f>
        <v>0</v>
      </c>
    </row>
    <row r="47" spans="1:5" hidden="1" x14ac:dyDescent="0.25">
      <c r="A47" s="671"/>
      <c r="B47" s="27">
        <v>3</v>
      </c>
      <c r="C47" s="27"/>
      <c r="D47" s="27"/>
      <c r="E47" s="27">
        <f>C47-D47</f>
        <v>0</v>
      </c>
    </row>
    <row r="48" spans="1:5" hidden="1" x14ac:dyDescent="0.25">
      <c r="A48" s="671"/>
      <c r="B48" s="27">
        <v>4</v>
      </c>
      <c r="C48" s="27"/>
      <c r="D48" s="27"/>
      <c r="E48" s="27">
        <f>C48-D48</f>
        <v>0</v>
      </c>
    </row>
    <row r="49" spans="1:5" hidden="1" x14ac:dyDescent="0.25">
      <c r="A49" s="671"/>
      <c r="B49" s="27">
        <v>5</v>
      </c>
      <c r="C49" s="27"/>
      <c r="D49" s="27"/>
      <c r="E49" s="27">
        <f>C49-D49</f>
        <v>0</v>
      </c>
    </row>
    <row r="50" spans="1:5" x14ac:dyDescent="0.25">
      <c r="A50" s="682" t="s">
        <v>4</v>
      </c>
      <c r="B50" s="682"/>
      <c r="C50" s="71">
        <f>SUM(C45:C49)</f>
        <v>0</v>
      </c>
      <c r="D50" s="71">
        <f>SUM(D45:D49)</f>
        <v>0</v>
      </c>
      <c r="E50" s="71">
        <f>SUM(E45:E49)</f>
        <v>0</v>
      </c>
    </row>
    <row r="51" spans="1:5" ht="3" customHeight="1" x14ac:dyDescent="0.25"/>
    <row r="52" spans="1:5" x14ac:dyDescent="0.25">
      <c r="A52" s="675" t="s">
        <v>158</v>
      </c>
      <c r="B52" s="676"/>
      <c r="C52" s="71">
        <f>SUM(C50,C41,C31)</f>
        <v>0</v>
      </c>
      <c r="D52" s="124">
        <f>SUM(D50,D41,D31)</f>
        <v>0</v>
      </c>
      <c r="E52" s="124">
        <f>SUM(E50,E41,E31)</f>
        <v>0</v>
      </c>
    </row>
    <row r="53" spans="1:5" ht="3" customHeight="1" x14ac:dyDescent="0.25"/>
    <row r="54" spans="1:5" x14ac:dyDescent="0.25">
      <c r="A54" s="672" t="s">
        <v>136</v>
      </c>
      <c r="B54" s="672"/>
      <c r="C54" s="672"/>
      <c r="D54" s="672"/>
      <c r="E54" s="672"/>
    </row>
    <row r="55" spans="1:5" x14ac:dyDescent="0.25">
      <c r="A55" s="674"/>
      <c r="B55" s="74" t="s">
        <v>5</v>
      </c>
      <c r="C55" s="74" t="s">
        <v>3</v>
      </c>
      <c r="D55" s="74" t="s">
        <v>2</v>
      </c>
      <c r="E55" s="74" t="s">
        <v>1</v>
      </c>
    </row>
    <row r="56" spans="1:5" x14ac:dyDescent="0.25">
      <c r="A56" s="671"/>
      <c r="B56" s="78" t="s">
        <v>137</v>
      </c>
      <c r="C56" s="27">
        <f>'سایر منابع ( پشتیبانبی)'!E13</f>
        <v>0</v>
      </c>
      <c r="D56" s="27">
        <f>'سایر منابع ( پشتیبانبی)'!F13</f>
        <v>0</v>
      </c>
      <c r="E56" s="27">
        <f t="shared" ref="E56:E66" si="0">C56-D56</f>
        <v>0</v>
      </c>
    </row>
    <row r="57" spans="1:5" hidden="1" x14ac:dyDescent="0.25">
      <c r="A57" s="671"/>
      <c r="B57" s="78" t="s">
        <v>138</v>
      </c>
      <c r="C57" s="27">
        <f>'سایر منابع ( پشتیبانبی)'!E17</f>
        <v>0</v>
      </c>
      <c r="D57" s="27">
        <f>'سایر منابع ( پشتیبانبی)'!F17</f>
        <v>0</v>
      </c>
      <c r="E57" s="27">
        <f t="shared" si="0"/>
        <v>0</v>
      </c>
    </row>
    <row r="58" spans="1:5" hidden="1" x14ac:dyDescent="0.25">
      <c r="A58" s="671"/>
      <c r="B58" s="78"/>
      <c r="C58" s="27"/>
      <c r="D58" s="27"/>
      <c r="E58" s="27">
        <f t="shared" si="0"/>
        <v>0</v>
      </c>
    </row>
    <row r="59" spans="1:5" hidden="1" x14ac:dyDescent="0.25">
      <c r="A59" s="671"/>
      <c r="B59" s="78"/>
      <c r="C59" s="27"/>
      <c r="D59" s="27"/>
      <c r="E59" s="27">
        <f t="shared" si="0"/>
        <v>0</v>
      </c>
    </row>
    <row r="60" spans="1:5" ht="25.5" hidden="1" customHeight="1" x14ac:dyDescent="0.25">
      <c r="A60" s="671"/>
      <c r="B60" s="78"/>
      <c r="C60" s="27"/>
      <c r="D60" s="27"/>
      <c r="E60" s="27">
        <f t="shared" si="0"/>
        <v>0</v>
      </c>
    </row>
    <row r="61" spans="1:5" hidden="1" x14ac:dyDescent="0.25">
      <c r="A61" s="671"/>
      <c r="B61" s="78"/>
      <c r="C61" s="27"/>
      <c r="D61" s="27"/>
      <c r="E61" s="27">
        <f t="shared" si="0"/>
        <v>0</v>
      </c>
    </row>
    <row r="62" spans="1:5" hidden="1" x14ac:dyDescent="0.25">
      <c r="A62" s="671"/>
      <c r="B62" s="27"/>
      <c r="C62" s="27"/>
      <c r="D62" s="27"/>
      <c r="E62" s="27">
        <f t="shared" si="0"/>
        <v>0</v>
      </c>
    </row>
    <row r="63" spans="1:5" hidden="1" x14ac:dyDescent="0.25">
      <c r="A63" s="671"/>
      <c r="B63" s="27"/>
      <c r="C63" s="27"/>
      <c r="D63" s="27"/>
      <c r="E63" s="27">
        <f t="shared" si="0"/>
        <v>0</v>
      </c>
    </row>
    <row r="64" spans="1:5" ht="25.5" hidden="1" customHeight="1" x14ac:dyDescent="0.25">
      <c r="A64" s="671"/>
      <c r="B64" s="27"/>
      <c r="C64" s="27"/>
      <c r="D64" s="27"/>
      <c r="E64" s="27">
        <f t="shared" si="0"/>
        <v>0</v>
      </c>
    </row>
    <row r="65" spans="1:5" hidden="1" x14ac:dyDescent="0.25">
      <c r="A65" s="671"/>
      <c r="B65" s="27"/>
      <c r="C65" s="27"/>
      <c r="D65" s="27"/>
      <c r="E65" s="27">
        <f t="shared" si="0"/>
        <v>0</v>
      </c>
    </row>
    <row r="66" spans="1:5" hidden="1" x14ac:dyDescent="0.25">
      <c r="A66" s="684"/>
      <c r="B66" s="27"/>
      <c r="C66" s="27"/>
      <c r="D66" s="27"/>
      <c r="E66" s="27">
        <f t="shared" si="0"/>
        <v>0</v>
      </c>
    </row>
    <row r="67" spans="1:5" x14ac:dyDescent="0.25">
      <c r="A67" s="675" t="s">
        <v>4</v>
      </c>
      <c r="B67" s="676"/>
      <c r="C67" s="76">
        <f>SUM(C56:C66)</f>
        <v>0</v>
      </c>
      <c r="D67" s="76">
        <f>SUM(D56:D66)</f>
        <v>0</v>
      </c>
      <c r="E67" s="76">
        <f>SUM(E56:E66)</f>
        <v>0</v>
      </c>
    </row>
    <row r="68" spans="1:5" ht="3" customHeight="1" x14ac:dyDescent="0.25"/>
    <row r="69" spans="1:5" x14ac:dyDescent="0.25">
      <c r="A69" s="675" t="s">
        <v>76</v>
      </c>
      <c r="B69" s="676"/>
      <c r="C69" s="71" t="e">
        <f>SUM(C67,C52,C22)</f>
        <v>#REF!</v>
      </c>
      <c r="D69" s="102" t="e">
        <f>SUM(D67,D52,D22)</f>
        <v>#REF!</v>
      </c>
      <c r="E69" s="102" t="e">
        <f>SUM(E67,E52,E22)</f>
        <v>#REF!</v>
      </c>
    </row>
  </sheetData>
  <mergeCells count="31">
    <mergeCell ref="A1:E1"/>
    <mergeCell ref="A69:B69"/>
    <mergeCell ref="A43:E43"/>
    <mergeCell ref="A44:B44"/>
    <mergeCell ref="A45:A49"/>
    <mergeCell ref="A50:B50"/>
    <mergeCell ref="A52:B52"/>
    <mergeCell ref="A54:E54"/>
    <mergeCell ref="A55:A66"/>
    <mergeCell ref="A67:B67"/>
    <mergeCell ref="A2:E2"/>
    <mergeCell ref="A22:B22"/>
    <mergeCell ref="A24:E24"/>
    <mergeCell ref="A3:E3"/>
    <mergeCell ref="A4:B4"/>
    <mergeCell ref="A6:B6"/>
    <mergeCell ref="A8:E8"/>
    <mergeCell ref="A9:B9"/>
    <mergeCell ref="A10:A13"/>
    <mergeCell ref="A15:B15"/>
    <mergeCell ref="A19:B19"/>
    <mergeCell ref="A34:E34"/>
    <mergeCell ref="A35:B35"/>
    <mergeCell ref="A36:A40"/>
    <mergeCell ref="A41:B41"/>
    <mergeCell ref="A17:E17"/>
    <mergeCell ref="A18:B18"/>
    <mergeCell ref="A25:B25"/>
    <mergeCell ref="A26:A30"/>
    <mergeCell ref="A31:B31"/>
    <mergeCell ref="A20:B20"/>
  </mergeCells>
  <pageMargins left="0" right="0" top="0" bottom="0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6CF5-C838-44B2-B55C-D6976C62678B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D825-6552-4C94-A73C-D118F108EEA9}">
  <dimension ref="A1:E51"/>
  <sheetViews>
    <sheetView rightToLeft="1" topLeftCell="B13" zoomScaleNormal="100" workbookViewId="0">
      <selection activeCell="A11" sqref="A11:E11"/>
    </sheetView>
  </sheetViews>
  <sheetFormatPr defaultColWidth="12.140625" defaultRowHeight="28.5" x14ac:dyDescent="0.25"/>
  <cols>
    <col min="1" max="1" width="28.28515625" style="130" hidden="1" customWidth="1"/>
    <col min="2" max="2" width="71.42578125" style="130" customWidth="1"/>
    <col min="3" max="3" width="17.42578125" style="130" bestFit="1" customWidth="1"/>
    <col min="4" max="5" width="17.85546875" style="130" bestFit="1" customWidth="1"/>
    <col min="6" max="130" width="12.140625" style="130"/>
    <col min="131" max="134" width="0" style="130" hidden="1" customWidth="1"/>
    <col min="135" max="135" width="14.28515625" style="130" bestFit="1" customWidth="1"/>
    <col min="136" max="136" width="15.5703125" style="130" bestFit="1" customWidth="1"/>
    <col min="137" max="137" width="0" style="130" hidden="1" customWidth="1"/>
    <col min="138" max="138" width="15.5703125" style="130" bestFit="1" customWidth="1"/>
    <col min="139" max="139" width="0" style="130" hidden="1" customWidth="1"/>
    <col min="140" max="140" width="66.5703125" style="130" customWidth="1"/>
    <col min="141" max="141" width="0" style="130" hidden="1" customWidth="1"/>
    <col min="142" max="386" width="12.140625" style="130"/>
    <col min="387" max="390" width="0" style="130" hidden="1" customWidth="1"/>
    <col min="391" max="391" width="14.28515625" style="130" bestFit="1" customWidth="1"/>
    <col min="392" max="392" width="15.5703125" style="130" bestFit="1" customWidth="1"/>
    <col min="393" max="393" width="0" style="130" hidden="1" customWidth="1"/>
    <col min="394" max="394" width="15.5703125" style="130" bestFit="1" customWidth="1"/>
    <col min="395" max="395" width="0" style="130" hidden="1" customWidth="1"/>
    <col min="396" max="396" width="66.5703125" style="130" customWidth="1"/>
    <col min="397" max="397" width="0" style="130" hidden="1" customWidth="1"/>
    <col min="398" max="642" width="12.140625" style="130"/>
    <col min="643" max="646" width="0" style="130" hidden="1" customWidth="1"/>
    <col min="647" max="647" width="14.28515625" style="130" bestFit="1" customWidth="1"/>
    <col min="648" max="648" width="15.5703125" style="130" bestFit="1" customWidth="1"/>
    <col min="649" max="649" width="0" style="130" hidden="1" customWidth="1"/>
    <col min="650" max="650" width="15.5703125" style="130" bestFit="1" customWidth="1"/>
    <col min="651" max="651" width="0" style="130" hidden="1" customWidth="1"/>
    <col min="652" max="652" width="66.5703125" style="130" customWidth="1"/>
    <col min="653" max="653" width="0" style="130" hidden="1" customWidth="1"/>
    <col min="654" max="898" width="12.140625" style="130"/>
    <col min="899" max="902" width="0" style="130" hidden="1" customWidth="1"/>
    <col min="903" max="903" width="14.28515625" style="130" bestFit="1" customWidth="1"/>
    <col min="904" max="904" width="15.5703125" style="130" bestFit="1" customWidth="1"/>
    <col min="905" max="905" width="0" style="130" hidden="1" customWidth="1"/>
    <col min="906" max="906" width="15.5703125" style="130" bestFit="1" customWidth="1"/>
    <col min="907" max="907" width="0" style="130" hidden="1" customWidth="1"/>
    <col min="908" max="908" width="66.5703125" style="130" customWidth="1"/>
    <col min="909" max="909" width="0" style="130" hidden="1" customWidth="1"/>
    <col min="910" max="1154" width="12.140625" style="130"/>
    <col min="1155" max="1158" width="0" style="130" hidden="1" customWidth="1"/>
    <col min="1159" max="1159" width="14.28515625" style="130" bestFit="1" customWidth="1"/>
    <col min="1160" max="1160" width="15.5703125" style="130" bestFit="1" customWidth="1"/>
    <col min="1161" max="1161" width="0" style="130" hidden="1" customWidth="1"/>
    <col min="1162" max="1162" width="15.5703125" style="130" bestFit="1" customWidth="1"/>
    <col min="1163" max="1163" width="0" style="130" hidden="1" customWidth="1"/>
    <col min="1164" max="1164" width="66.5703125" style="130" customWidth="1"/>
    <col min="1165" max="1165" width="0" style="130" hidden="1" customWidth="1"/>
    <col min="1166" max="1410" width="12.140625" style="130"/>
    <col min="1411" max="1414" width="0" style="130" hidden="1" customWidth="1"/>
    <col min="1415" max="1415" width="14.28515625" style="130" bestFit="1" customWidth="1"/>
    <col min="1416" max="1416" width="15.5703125" style="130" bestFit="1" customWidth="1"/>
    <col min="1417" max="1417" width="0" style="130" hidden="1" customWidth="1"/>
    <col min="1418" max="1418" width="15.5703125" style="130" bestFit="1" customWidth="1"/>
    <col min="1419" max="1419" width="0" style="130" hidden="1" customWidth="1"/>
    <col min="1420" max="1420" width="66.5703125" style="130" customWidth="1"/>
    <col min="1421" max="1421" width="0" style="130" hidden="1" customWidth="1"/>
    <col min="1422" max="1666" width="12.140625" style="130"/>
    <col min="1667" max="1670" width="0" style="130" hidden="1" customWidth="1"/>
    <col min="1671" max="1671" width="14.28515625" style="130" bestFit="1" customWidth="1"/>
    <col min="1672" max="1672" width="15.5703125" style="130" bestFit="1" customWidth="1"/>
    <col min="1673" max="1673" width="0" style="130" hidden="1" customWidth="1"/>
    <col min="1674" max="1674" width="15.5703125" style="130" bestFit="1" customWidth="1"/>
    <col min="1675" max="1675" width="0" style="130" hidden="1" customWidth="1"/>
    <col min="1676" max="1676" width="66.5703125" style="130" customWidth="1"/>
    <col min="1677" max="1677" width="0" style="130" hidden="1" customWidth="1"/>
    <col min="1678" max="1922" width="12.140625" style="130"/>
    <col min="1923" max="1926" width="0" style="130" hidden="1" customWidth="1"/>
    <col min="1927" max="1927" width="14.28515625" style="130" bestFit="1" customWidth="1"/>
    <col min="1928" max="1928" width="15.5703125" style="130" bestFit="1" customWidth="1"/>
    <col min="1929" max="1929" width="0" style="130" hidden="1" customWidth="1"/>
    <col min="1930" max="1930" width="15.5703125" style="130" bestFit="1" customWidth="1"/>
    <col min="1931" max="1931" width="0" style="130" hidden="1" customWidth="1"/>
    <col min="1932" max="1932" width="66.5703125" style="130" customWidth="1"/>
    <col min="1933" max="1933" width="0" style="130" hidden="1" customWidth="1"/>
    <col min="1934" max="2178" width="12.140625" style="130"/>
    <col min="2179" max="2182" width="0" style="130" hidden="1" customWidth="1"/>
    <col min="2183" max="2183" width="14.28515625" style="130" bestFit="1" customWidth="1"/>
    <col min="2184" max="2184" width="15.5703125" style="130" bestFit="1" customWidth="1"/>
    <col min="2185" max="2185" width="0" style="130" hidden="1" customWidth="1"/>
    <col min="2186" max="2186" width="15.5703125" style="130" bestFit="1" customWidth="1"/>
    <col min="2187" max="2187" width="0" style="130" hidden="1" customWidth="1"/>
    <col min="2188" max="2188" width="66.5703125" style="130" customWidth="1"/>
    <col min="2189" max="2189" width="0" style="130" hidden="1" customWidth="1"/>
    <col min="2190" max="2434" width="12.140625" style="130"/>
    <col min="2435" max="2438" width="0" style="130" hidden="1" customWidth="1"/>
    <col min="2439" max="2439" width="14.28515625" style="130" bestFit="1" customWidth="1"/>
    <col min="2440" max="2440" width="15.5703125" style="130" bestFit="1" customWidth="1"/>
    <col min="2441" max="2441" width="0" style="130" hidden="1" customWidth="1"/>
    <col min="2442" max="2442" width="15.5703125" style="130" bestFit="1" customWidth="1"/>
    <col min="2443" max="2443" width="0" style="130" hidden="1" customWidth="1"/>
    <col min="2444" max="2444" width="66.5703125" style="130" customWidth="1"/>
    <col min="2445" max="2445" width="0" style="130" hidden="1" customWidth="1"/>
    <col min="2446" max="2690" width="12.140625" style="130"/>
    <col min="2691" max="2694" width="0" style="130" hidden="1" customWidth="1"/>
    <col min="2695" max="2695" width="14.28515625" style="130" bestFit="1" customWidth="1"/>
    <col min="2696" max="2696" width="15.5703125" style="130" bestFit="1" customWidth="1"/>
    <col min="2697" max="2697" width="0" style="130" hidden="1" customWidth="1"/>
    <col min="2698" max="2698" width="15.5703125" style="130" bestFit="1" customWidth="1"/>
    <col min="2699" max="2699" width="0" style="130" hidden="1" customWidth="1"/>
    <col min="2700" max="2700" width="66.5703125" style="130" customWidth="1"/>
    <col min="2701" max="2701" width="0" style="130" hidden="1" customWidth="1"/>
    <col min="2702" max="2946" width="12.140625" style="130"/>
    <col min="2947" max="2950" width="0" style="130" hidden="1" customWidth="1"/>
    <col min="2951" max="2951" width="14.28515625" style="130" bestFit="1" customWidth="1"/>
    <col min="2952" max="2952" width="15.5703125" style="130" bestFit="1" customWidth="1"/>
    <col min="2953" max="2953" width="0" style="130" hidden="1" customWidth="1"/>
    <col min="2954" max="2954" width="15.5703125" style="130" bestFit="1" customWidth="1"/>
    <col min="2955" max="2955" width="0" style="130" hidden="1" customWidth="1"/>
    <col min="2956" max="2956" width="66.5703125" style="130" customWidth="1"/>
    <col min="2957" max="2957" width="0" style="130" hidden="1" customWidth="1"/>
    <col min="2958" max="3202" width="12.140625" style="130"/>
    <col min="3203" max="3206" width="0" style="130" hidden="1" customWidth="1"/>
    <col min="3207" max="3207" width="14.28515625" style="130" bestFit="1" customWidth="1"/>
    <col min="3208" max="3208" width="15.5703125" style="130" bestFit="1" customWidth="1"/>
    <col min="3209" max="3209" width="0" style="130" hidden="1" customWidth="1"/>
    <col min="3210" max="3210" width="15.5703125" style="130" bestFit="1" customWidth="1"/>
    <col min="3211" max="3211" width="0" style="130" hidden="1" customWidth="1"/>
    <col min="3212" max="3212" width="66.5703125" style="130" customWidth="1"/>
    <col min="3213" max="3213" width="0" style="130" hidden="1" customWidth="1"/>
    <col min="3214" max="3458" width="12.140625" style="130"/>
    <col min="3459" max="3462" width="0" style="130" hidden="1" customWidth="1"/>
    <col min="3463" max="3463" width="14.28515625" style="130" bestFit="1" customWidth="1"/>
    <col min="3464" max="3464" width="15.5703125" style="130" bestFit="1" customWidth="1"/>
    <col min="3465" max="3465" width="0" style="130" hidden="1" customWidth="1"/>
    <col min="3466" max="3466" width="15.5703125" style="130" bestFit="1" customWidth="1"/>
    <col min="3467" max="3467" width="0" style="130" hidden="1" customWidth="1"/>
    <col min="3468" max="3468" width="66.5703125" style="130" customWidth="1"/>
    <col min="3469" max="3469" width="0" style="130" hidden="1" customWidth="1"/>
    <col min="3470" max="3714" width="12.140625" style="130"/>
    <col min="3715" max="3718" width="0" style="130" hidden="1" customWidth="1"/>
    <col min="3719" max="3719" width="14.28515625" style="130" bestFit="1" customWidth="1"/>
    <col min="3720" max="3720" width="15.5703125" style="130" bestFit="1" customWidth="1"/>
    <col min="3721" max="3721" width="0" style="130" hidden="1" customWidth="1"/>
    <col min="3722" max="3722" width="15.5703125" style="130" bestFit="1" customWidth="1"/>
    <col min="3723" max="3723" width="0" style="130" hidden="1" customWidth="1"/>
    <col min="3724" max="3724" width="66.5703125" style="130" customWidth="1"/>
    <col min="3725" max="3725" width="0" style="130" hidden="1" customWidth="1"/>
    <col min="3726" max="3970" width="12.140625" style="130"/>
    <col min="3971" max="3974" width="0" style="130" hidden="1" customWidth="1"/>
    <col min="3975" max="3975" width="14.28515625" style="130" bestFit="1" customWidth="1"/>
    <col min="3976" max="3976" width="15.5703125" style="130" bestFit="1" customWidth="1"/>
    <col min="3977" max="3977" width="0" style="130" hidden="1" customWidth="1"/>
    <col min="3978" max="3978" width="15.5703125" style="130" bestFit="1" customWidth="1"/>
    <col min="3979" max="3979" width="0" style="130" hidden="1" customWidth="1"/>
    <col min="3980" max="3980" width="66.5703125" style="130" customWidth="1"/>
    <col min="3981" max="3981" width="0" style="130" hidden="1" customWidth="1"/>
    <col min="3982" max="4226" width="12.140625" style="130"/>
    <col min="4227" max="4230" width="0" style="130" hidden="1" customWidth="1"/>
    <col min="4231" max="4231" width="14.28515625" style="130" bestFit="1" customWidth="1"/>
    <col min="4232" max="4232" width="15.5703125" style="130" bestFit="1" customWidth="1"/>
    <col min="4233" max="4233" width="0" style="130" hidden="1" customWidth="1"/>
    <col min="4234" max="4234" width="15.5703125" style="130" bestFit="1" customWidth="1"/>
    <col min="4235" max="4235" width="0" style="130" hidden="1" customWidth="1"/>
    <col min="4236" max="4236" width="66.5703125" style="130" customWidth="1"/>
    <col min="4237" max="4237" width="0" style="130" hidden="1" customWidth="1"/>
    <col min="4238" max="4482" width="12.140625" style="130"/>
    <col min="4483" max="4486" width="0" style="130" hidden="1" customWidth="1"/>
    <col min="4487" max="4487" width="14.28515625" style="130" bestFit="1" customWidth="1"/>
    <col min="4488" max="4488" width="15.5703125" style="130" bestFit="1" customWidth="1"/>
    <col min="4489" max="4489" width="0" style="130" hidden="1" customWidth="1"/>
    <col min="4490" max="4490" width="15.5703125" style="130" bestFit="1" customWidth="1"/>
    <col min="4491" max="4491" width="0" style="130" hidden="1" customWidth="1"/>
    <col min="4492" max="4492" width="66.5703125" style="130" customWidth="1"/>
    <col min="4493" max="4493" width="0" style="130" hidden="1" customWidth="1"/>
    <col min="4494" max="4738" width="12.140625" style="130"/>
    <col min="4739" max="4742" width="0" style="130" hidden="1" customWidth="1"/>
    <col min="4743" max="4743" width="14.28515625" style="130" bestFit="1" customWidth="1"/>
    <col min="4744" max="4744" width="15.5703125" style="130" bestFit="1" customWidth="1"/>
    <col min="4745" max="4745" width="0" style="130" hidden="1" customWidth="1"/>
    <col min="4746" max="4746" width="15.5703125" style="130" bestFit="1" customWidth="1"/>
    <col min="4747" max="4747" width="0" style="130" hidden="1" customWidth="1"/>
    <col min="4748" max="4748" width="66.5703125" style="130" customWidth="1"/>
    <col min="4749" max="4749" width="0" style="130" hidden="1" customWidth="1"/>
    <col min="4750" max="4994" width="12.140625" style="130"/>
    <col min="4995" max="4998" width="0" style="130" hidden="1" customWidth="1"/>
    <col min="4999" max="4999" width="14.28515625" style="130" bestFit="1" customWidth="1"/>
    <col min="5000" max="5000" width="15.5703125" style="130" bestFit="1" customWidth="1"/>
    <col min="5001" max="5001" width="0" style="130" hidden="1" customWidth="1"/>
    <col min="5002" max="5002" width="15.5703125" style="130" bestFit="1" customWidth="1"/>
    <col min="5003" max="5003" width="0" style="130" hidden="1" customWidth="1"/>
    <col min="5004" max="5004" width="66.5703125" style="130" customWidth="1"/>
    <col min="5005" max="5005" width="0" style="130" hidden="1" customWidth="1"/>
    <col min="5006" max="5250" width="12.140625" style="130"/>
    <col min="5251" max="5254" width="0" style="130" hidden="1" customWidth="1"/>
    <col min="5255" max="5255" width="14.28515625" style="130" bestFit="1" customWidth="1"/>
    <col min="5256" max="5256" width="15.5703125" style="130" bestFit="1" customWidth="1"/>
    <col min="5257" max="5257" width="0" style="130" hidden="1" customWidth="1"/>
    <col min="5258" max="5258" width="15.5703125" style="130" bestFit="1" customWidth="1"/>
    <col min="5259" max="5259" width="0" style="130" hidden="1" customWidth="1"/>
    <col min="5260" max="5260" width="66.5703125" style="130" customWidth="1"/>
    <col min="5261" max="5261" width="0" style="130" hidden="1" customWidth="1"/>
    <col min="5262" max="5506" width="12.140625" style="130"/>
    <col min="5507" max="5510" width="0" style="130" hidden="1" customWidth="1"/>
    <col min="5511" max="5511" width="14.28515625" style="130" bestFit="1" customWidth="1"/>
    <col min="5512" max="5512" width="15.5703125" style="130" bestFit="1" customWidth="1"/>
    <col min="5513" max="5513" width="0" style="130" hidden="1" customWidth="1"/>
    <col min="5514" max="5514" width="15.5703125" style="130" bestFit="1" customWidth="1"/>
    <col min="5515" max="5515" width="0" style="130" hidden="1" customWidth="1"/>
    <col min="5516" max="5516" width="66.5703125" style="130" customWidth="1"/>
    <col min="5517" max="5517" width="0" style="130" hidden="1" customWidth="1"/>
    <col min="5518" max="5762" width="12.140625" style="130"/>
    <col min="5763" max="5766" width="0" style="130" hidden="1" customWidth="1"/>
    <col min="5767" max="5767" width="14.28515625" style="130" bestFit="1" customWidth="1"/>
    <col min="5768" max="5768" width="15.5703125" style="130" bestFit="1" customWidth="1"/>
    <col min="5769" max="5769" width="0" style="130" hidden="1" customWidth="1"/>
    <col min="5770" max="5770" width="15.5703125" style="130" bestFit="1" customWidth="1"/>
    <col min="5771" max="5771" width="0" style="130" hidden="1" customWidth="1"/>
    <col min="5772" max="5772" width="66.5703125" style="130" customWidth="1"/>
    <col min="5773" max="5773" width="0" style="130" hidden="1" customWidth="1"/>
    <col min="5774" max="6018" width="12.140625" style="130"/>
    <col min="6019" max="6022" width="0" style="130" hidden="1" customWidth="1"/>
    <col min="6023" max="6023" width="14.28515625" style="130" bestFit="1" customWidth="1"/>
    <col min="6024" max="6024" width="15.5703125" style="130" bestFit="1" customWidth="1"/>
    <col min="6025" max="6025" width="0" style="130" hidden="1" customWidth="1"/>
    <col min="6026" max="6026" width="15.5703125" style="130" bestFit="1" customWidth="1"/>
    <col min="6027" max="6027" width="0" style="130" hidden="1" customWidth="1"/>
    <col min="6028" max="6028" width="66.5703125" style="130" customWidth="1"/>
    <col min="6029" max="6029" width="0" style="130" hidden="1" customWidth="1"/>
    <col min="6030" max="6274" width="12.140625" style="130"/>
    <col min="6275" max="6278" width="0" style="130" hidden="1" customWidth="1"/>
    <col min="6279" max="6279" width="14.28515625" style="130" bestFit="1" customWidth="1"/>
    <col min="6280" max="6280" width="15.5703125" style="130" bestFit="1" customWidth="1"/>
    <col min="6281" max="6281" width="0" style="130" hidden="1" customWidth="1"/>
    <col min="6282" max="6282" width="15.5703125" style="130" bestFit="1" customWidth="1"/>
    <col min="6283" max="6283" width="0" style="130" hidden="1" customWidth="1"/>
    <col min="6284" max="6284" width="66.5703125" style="130" customWidth="1"/>
    <col min="6285" max="6285" width="0" style="130" hidden="1" customWidth="1"/>
    <col min="6286" max="6530" width="12.140625" style="130"/>
    <col min="6531" max="6534" width="0" style="130" hidden="1" customWidth="1"/>
    <col min="6535" max="6535" width="14.28515625" style="130" bestFit="1" customWidth="1"/>
    <col min="6536" max="6536" width="15.5703125" style="130" bestFit="1" customWidth="1"/>
    <col min="6537" max="6537" width="0" style="130" hidden="1" customWidth="1"/>
    <col min="6538" max="6538" width="15.5703125" style="130" bestFit="1" customWidth="1"/>
    <col min="6539" max="6539" width="0" style="130" hidden="1" customWidth="1"/>
    <col min="6540" max="6540" width="66.5703125" style="130" customWidth="1"/>
    <col min="6541" max="6541" width="0" style="130" hidden="1" customWidth="1"/>
    <col min="6542" max="6786" width="12.140625" style="130"/>
    <col min="6787" max="6790" width="0" style="130" hidden="1" customWidth="1"/>
    <col min="6791" max="6791" width="14.28515625" style="130" bestFit="1" customWidth="1"/>
    <col min="6792" max="6792" width="15.5703125" style="130" bestFit="1" customWidth="1"/>
    <col min="6793" max="6793" width="0" style="130" hidden="1" customWidth="1"/>
    <col min="6794" max="6794" width="15.5703125" style="130" bestFit="1" customWidth="1"/>
    <col min="6795" max="6795" width="0" style="130" hidden="1" customWidth="1"/>
    <col min="6796" max="6796" width="66.5703125" style="130" customWidth="1"/>
    <col min="6797" max="6797" width="0" style="130" hidden="1" customWidth="1"/>
    <col min="6798" max="7042" width="12.140625" style="130"/>
    <col min="7043" max="7046" width="0" style="130" hidden="1" customWidth="1"/>
    <col min="7047" max="7047" width="14.28515625" style="130" bestFit="1" customWidth="1"/>
    <col min="7048" max="7048" width="15.5703125" style="130" bestFit="1" customWidth="1"/>
    <col min="7049" max="7049" width="0" style="130" hidden="1" customWidth="1"/>
    <col min="7050" max="7050" width="15.5703125" style="130" bestFit="1" customWidth="1"/>
    <col min="7051" max="7051" width="0" style="130" hidden="1" customWidth="1"/>
    <col min="7052" max="7052" width="66.5703125" style="130" customWidth="1"/>
    <col min="7053" max="7053" width="0" style="130" hidden="1" customWidth="1"/>
    <col min="7054" max="7298" width="12.140625" style="130"/>
    <col min="7299" max="7302" width="0" style="130" hidden="1" customWidth="1"/>
    <col min="7303" max="7303" width="14.28515625" style="130" bestFit="1" customWidth="1"/>
    <col min="7304" max="7304" width="15.5703125" style="130" bestFit="1" customWidth="1"/>
    <col min="7305" max="7305" width="0" style="130" hidden="1" customWidth="1"/>
    <col min="7306" max="7306" width="15.5703125" style="130" bestFit="1" customWidth="1"/>
    <col min="7307" max="7307" width="0" style="130" hidden="1" customWidth="1"/>
    <col min="7308" max="7308" width="66.5703125" style="130" customWidth="1"/>
    <col min="7309" max="7309" width="0" style="130" hidden="1" customWidth="1"/>
    <col min="7310" max="7554" width="12.140625" style="130"/>
    <col min="7555" max="7558" width="0" style="130" hidden="1" customWidth="1"/>
    <col min="7559" max="7559" width="14.28515625" style="130" bestFit="1" customWidth="1"/>
    <col min="7560" max="7560" width="15.5703125" style="130" bestFit="1" customWidth="1"/>
    <col min="7561" max="7561" width="0" style="130" hidden="1" customWidth="1"/>
    <col min="7562" max="7562" width="15.5703125" style="130" bestFit="1" customWidth="1"/>
    <col min="7563" max="7563" width="0" style="130" hidden="1" customWidth="1"/>
    <col min="7564" max="7564" width="66.5703125" style="130" customWidth="1"/>
    <col min="7565" max="7565" width="0" style="130" hidden="1" customWidth="1"/>
    <col min="7566" max="7810" width="12.140625" style="130"/>
    <col min="7811" max="7814" width="0" style="130" hidden="1" customWidth="1"/>
    <col min="7815" max="7815" width="14.28515625" style="130" bestFit="1" customWidth="1"/>
    <col min="7816" max="7816" width="15.5703125" style="130" bestFit="1" customWidth="1"/>
    <col min="7817" max="7817" width="0" style="130" hidden="1" customWidth="1"/>
    <col min="7818" max="7818" width="15.5703125" style="130" bestFit="1" customWidth="1"/>
    <col min="7819" max="7819" width="0" style="130" hidden="1" customWidth="1"/>
    <col min="7820" max="7820" width="66.5703125" style="130" customWidth="1"/>
    <col min="7821" max="7821" width="0" style="130" hidden="1" customWidth="1"/>
    <col min="7822" max="8066" width="12.140625" style="130"/>
    <col min="8067" max="8070" width="0" style="130" hidden="1" customWidth="1"/>
    <col min="8071" max="8071" width="14.28515625" style="130" bestFit="1" customWidth="1"/>
    <col min="8072" max="8072" width="15.5703125" style="130" bestFit="1" customWidth="1"/>
    <col min="8073" max="8073" width="0" style="130" hidden="1" customWidth="1"/>
    <col min="8074" max="8074" width="15.5703125" style="130" bestFit="1" customWidth="1"/>
    <col min="8075" max="8075" width="0" style="130" hidden="1" customWidth="1"/>
    <col min="8076" max="8076" width="66.5703125" style="130" customWidth="1"/>
    <col min="8077" max="8077" width="0" style="130" hidden="1" customWidth="1"/>
    <col min="8078" max="8322" width="12.140625" style="130"/>
    <col min="8323" max="8326" width="0" style="130" hidden="1" customWidth="1"/>
    <col min="8327" max="8327" width="14.28515625" style="130" bestFit="1" customWidth="1"/>
    <col min="8328" max="8328" width="15.5703125" style="130" bestFit="1" customWidth="1"/>
    <col min="8329" max="8329" width="0" style="130" hidden="1" customWidth="1"/>
    <col min="8330" max="8330" width="15.5703125" style="130" bestFit="1" customWidth="1"/>
    <col min="8331" max="8331" width="0" style="130" hidden="1" customWidth="1"/>
    <col min="8332" max="8332" width="66.5703125" style="130" customWidth="1"/>
    <col min="8333" max="8333" width="0" style="130" hidden="1" customWidth="1"/>
    <col min="8334" max="8578" width="12.140625" style="130"/>
    <col min="8579" max="8582" width="0" style="130" hidden="1" customWidth="1"/>
    <col min="8583" max="8583" width="14.28515625" style="130" bestFit="1" customWidth="1"/>
    <col min="8584" max="8584" width="15.5703125" style="130" bestFit="1" customWidth="1"/>
    <col min="8585" max="8585" width="0" style="130" hidden="1" customWidth="1"/>
    <col min="8586" max="8586" width="15.5703125" style="130" bestFit="1" customWidth="1"/>
    <col min="8587" max="8587" width="0" style="130" hidden="1" customWidth="1"/>
    <col min="8588" max="8588" width="66.5703125" style="130" customWidth="1"/>
    <col min="8589" max="8589" width="0" style="130" hidden="1" customWidth="1"/>
    <col min="8590" max="8834" width="12.140625" style="130"/>
    <col min="8835" max="8838" width="0" style="130" hidden="1" customWidth="1"/>
    <col min="8839" max="8839" width="14.28515625" style="130" bestFit="1" customWidth="1"/>
    <col min="8840" max="8840" width="15.5703125" style="130" bestFit="1" customWidth="1"/>
    <col min="8841" max="8841" width="0" style="130" hidden="1" customWidth="1"/>
    <col min="8842" max="8842" width="15.5703125" style="130" bestFit="1" customWidth="1"/>
    <col min="8843" max="8843" width="0" style="130" hidden="1" customWidth="1"/>
    <col min="8844" max="8844" width="66.5703125" style="130" customWidth="1"/>
    <col min="8845" max="8845" width="0" style="130" hidden="1" customWidth="1"/>
    <col min="8846" max="9090" width="12.140625" style="130"/>
    <col min="9091" max="9094" width="0" style="130" hidden="1" customWidth="1"/>
    <col min="9095" max="9095" width="14.28515625" style="130" bestFit="1" customWidth="1"/>
    <col min="9096" max="9096" width="15.5703125" style="130" bestFit="1" customWidth="1"/>
    <col min="9097" max="9097" width="0" style="130" hidden="1" customWidth="1"/>
    <col min="9098" max="9098" width="15.5703125" style="130" bestFit="1" customWidth="1"/>
    <col min="9099" max="9099" width="0" style="130" hidden="1" customWidth="1"/>
    <col min="9100" max="9100" width="66.5703125" style="130" customWidth="1"/>
    <col min="9101" max="9101" width="0" style="130" hidden="1" customWidth="1"/>
    <col min="9102" max="9346" width="12.140625" style="130"/>
    <col min="9347" max="9350" width="0" style="130" hidden="1" customWidth="1"/>
    <col min="9351" max="9351" width="14.28515625" style="130" bestFit="1" customWidth="1"/>
    <col min="9352" max="9352" width="15.5703125" style="130" bestFit="1" customWidth="1"/>
    <col min="9353" max="9353" width="0" style="130" hidden="1" customWidth="1"/>
    <col min="9354" max="9354" width="15.5703125" style="130" bestFit="1" customWidth="1"/>
    <col min="9355" max="9355" width="0" style="130" hidden="1" customWidth="1"/>
    <col min="9356" max="9356" width="66.5703125" style="130" customWidth="1"/>
    <col min="9357" max="9357" width="0" style="130" hidden="1" customWidth="1"/>
    <col min="9358" max="9602" width="12.140625" style="130"/>
    <col min="9603" max="9606" width="0" style="130" hidden="1" customWidth="1"/>
    <col min="9607" max="9607" width="14.28515625" style="130" bestFit="1" customWidth="1"/>
    <col min="9608" max="9608" width="15.5703125" style="130" bestFit="1" customWidth="1"/>
    <col min="9609" max="9609" width="0" style="130" hidden="1" customWidth="1"/>
    <col min="9610" max="9610" width="15.5703125" style="130" bestFit="1" customWidth="1"/>
    <col min="9611" max="9611" width="0" style="130" hidden="1" customWidth="1"/>
    <col min="9612" max="9612" width="66.5703125" style="130" customWidth="1"/>
    <col min="9613" max="9613" width="0" style="130" hidden="1" customWidth="1"/>
    <col min="9614" max="9858" width="12.140625" style="130"/>
    <col min="9859" max="9862" width="0" style="130" hidden="1" customWidth="1"/>
    <col min="9863" max="9863" width="14.28515625" style="130" bestFit="1" customWidth="1"/>
    <col min="9864" max="9864" width="15.5703125" style="130" bestFit="1" customWidth="1"/>
    <col min="9865" max="9865" width="0" style="130" hidden="1" customWidth="1"/>
    <col min="9866" max="9866" width="15.5703125" style="130" bestFit="1" customWidth="1"/>
    <col min="9867" max="9867" width="0" style="130" hidden="1" customWidth="1"/>
    <col min="9868" max="9868" width="66.5703125" style="130" customWidth="1"/>
    <col min="9869" max="9869" width="0" style="130" hidden="1" customWidth="1"/>
    <col min="9870" max="10114" width="12.140625" style="130"/>
    <col min="10115" max="10118" width="0" style="130" hidden="1" customWidth="1"/>
    <col min="10119" max="10119" width="14.28515625" style="130" bestFit="1" customWidth="1"/>
    <col min="10120" max="10120" width="15.5703125" style="130" bestFit="1" customWidth="1"/>
    <col min="10121" max="10121" width="0" style="130" hidden="1" customWidth="1"/>
    <col min="10122" max="10122" width="15.5703125" style="130" bestFit="1" customWidth="1"/>
    <col min="10123" max="10123" width="0" style="130" hidden="1" customWidth="1"/>
    <col min="10124" max="10124" width="66.5703125" style="130" customWidth="1"/>
    <col min="10125" max="10125" width="0" style="130" hidden="1" customWidth="1"/>
    <col min="10126" max="10370" width="12.140625" style="130"/>
    <col min="10371" max="10374" width="0" style="130" hidden="1" customWidth="1"/>
    <col min="10375" max="10375" width="14.28515625" style="130" bestFit="1" customWidth="1"/>
    <col min="10376" max="10376" width="15.5703125" style="130" bestFit="1" customWidth="1"/>
    <col min="10377" max="10377" width="0" style="130" hidden="1" customWidth="1"/>
    <col min="10378" max="10378" width="15.5703125" style="130" bestFit="1" customWidth="1"/>
    <col min="10379" max="10379" width="0" style="130" hidden="1" customWidth="1"/>
    <col min="10380" max="10380" width="66.5703125" style="130" customWidth="1"/>
    <col min="10381" max="10381" width="0" style="130" hidden="1" customWidth="1"/>
    <col min="10382" max="10626" width="12.140625" style="130"/>
    <col min="10627" max="10630" width="0" style="130" hidden="1" customWidth="1"/>
    <col min="10631" max="10631" width="14.28515625" style="130" bestFit="1" customWidth="1"/>
    <col min="10632" max="10632" width="15.5703125" style="130" bestFit="1" customWidth="1"/>
    <col min="10633" max="10633" width="0" style="130" hidden="1" customWidth="1"/>
    <col min="10634" max="10634" width="15.5703125" style="130" bestFit="1" customWidth="1"/>
    <col min="10635" max="10635" width="0" style="130" hidden="1" customWidth="1"/>
    <col min="10636" max="10636" width="66.5703125" style="130" customWidth="1"/>
    <col min="10637" max="10637" width="0" style="130" hidden="1" customWidth="1"/>
    <col min="10638" max="10882" width="12.140625" style="130"/>
    <col min="10883" max="10886" width="0" style="130" hidden="1" customWidth="1"/>
    <col min="10887" max="10887" width="14.28515625" style="130" bestFit="1" customWidth="1"/>
    <col min="10888" max="10888" width="15.5703125" style="130" bestFit="1" customWidth="1"/>
    <col min="10889" max="10889" width="0" style="130" hidden="1" customWidth="1"/>
    <col min="10890" max="10890" width="15.5703125" style="130" bestFit="1" customWidth="1"/>
    <col min="10891" max="10891" width="0" style="130" hidden="1" customWidth="1"/>
    <col min="10892" max="10892" width="66.5703125" style="130" customWidth="1"/>
    <col min="10893" max="10893" width="0" style="130" hidden="1" customWidth="1"/>
    <col min="10894" max="11138" width="12.140625" style="130"/>
    <col min="11139" max="11142" width="0" style="130" hidden="1" customWidth="1"/>
    <col min="11143" max="11143" width="14.28515625" style="130" bestFit="1" customWidth="1"/>
    <col min="11144" max="11144" width="15.5703125" style="130" bestFit="1" customWidth="1"/>
    <col min="11145" max="11145" width="0" style="130" hidden="1" customWidth="1"/>
    <col min="11146" max="11146" width="15.5703125" style="130" bestFit="1" customWidth="1"/>
    <col min="11147" max="11147" width="0" style="130" hidden="1" customWidth="1"/>
    <col min="11148" max="11148" width="66.5703125" style="130" customWidth="1"/>
    <col min="11149" max="11149" width="0" style="130" hidden="1" customWidth="1"/>
    <col min="11150" max="11394" width="12.140625" style="130"/>
    <col min="11395" max="11398" width="0" style="130" hidden="1" customWidth="1"/>
    <col min="11399" max="11399" width="14.28515625" style="130" bestFit="1" customWidth="1"/>
    <col min="11400" max="11400" width="15.5703125" style="130" bestFit="1" customWidth="1"/>
    <col min="11401" max="11401" width="0" style="130" hidden="1" customWidth="1"/>
    <col min="11402" max="11402" width="15.5703125" style="130" bestFit="1" customWidth="1"/>
    <col min="11403" max="11403" width="0" style="130" hidden="1" customWidth="1"/>
    <col min="11404" max="11404" width="66.5703125" style="130" customWidth="1"/>
    <col min="11405" max="11405" width="0" style="130" hidden="1" customWidth="1"/>
    <col min="11406" max="11650" width="12.140625" style="130"/>
    <col min="11651" max="11654" width="0" style="130" hidden="1" customWidth="1"/>
    <col min="11655" max="11655" width="14.28515625" style="130" bestFit="1" customWidth="1"/>
    <col min="11656" max="11656" width="15.5703125" style="130" bestFit="1" customWidth="1"/>
    <col min="11657" max="11657" width="0" style="130" hidden="1" customWidth="1"/>
    <col min="11658" max="11658" width="15.5703125" style="130" bestFit="1" customWidth="1"/>
    <col min="11659" max="11659" width="0" style="130" hidden="1" customWidth="1"/>
    <col min="11660" max="11660" width="66.5703125" style="130" customWidth="1"/>
    <col min="11661" max="11661" width="0" style="130" hidden="1" customWidth="1"/>
    <col min="11662" max="11906" width="12.140625" style="130"/>
    <col min="11907" max="11910" width="0" style="130" hidden="1" customWidth="1"/>
    <col min="11911" max="11911" width="14.28515625" style="130" bestFit="1" customWidth="1"/>
    <col min="11912" max="11912" width="15.5703125" style="130" bestFit="1" customWidth="1"/>
    <col min="11913" max="11913" width="0" style="130" hidden="1" customWidth="1"/>
    <col min="11914" max="11914" width="15.5703125" style="130" bestFit="1" customWidth="1"/>
    <col min="11915" max="11915" width="0" style="130" hidden="1" customWidth="1"/>
    <col min="11916" max="11916" width="66.5703125" style="130" customWidth="1"/>
    <col min="11917" max="11917" width="0" style="130" hidden="1" customWidth="1"/>
    <col min="11918" max="12162" width="12.140625" style="130"/>
    <col min="12163" max="12166" width="0" style="130" hidden="1" customWidth="1"/>
    <col min="12167" max="12167" width="14.28515625" style="130" bestFit="1" customWidth="1"/>
    <col min="12168" max="12168" width="15.5703125" style="130" bestFit="1" customWidth="1"/>
    <col min="12169" max="12169" width="0" style="130" hidden="1" customWidth="1"/>
    <col min="12170" max="12170" width="15.5703125" style="130" bestFit="1" customWidth="1"/>
    <col min="12171" max="12171" width="0" style="130" hidden="1" customWidth="1"/>
    <col min="12172" max="12172" width="66.5703125" style="130" customWidth="1"/>
    <col min="12173" max="12173" width="0" style="130" hidden="1" customWidth="1"/>
    <col min="12174" max="12418" width="12.140625" style="130"/>
    <col min="12419" max="12422" width="0" style="130" hidden="1" customWidth="1"/>
    <col min="12423" max="12423" width="14.28515625" style="130" bestFit="1" customWidth="1"/>
    <col min="12424" max="12424" width="15.5703125" style="130" bestFit="1" customWidth="1"/>
    <col min="12425" max="12425" width="0" style="130" hidden="1" customWidth="1"/>
    <col min="12426" max="12426" width="15.5703125" style="130" bestFit="1" customWidth="1"/>
    <col min="12427" max="12427" width="0" style="130" hidden="1" customWidth="1"/>
    <col min="12428" max="12428" width="66.5703125" style="130" customWidth="1"/>
    <col min="12429" max="12429" width="0" style="130" hidden="1" customWidth="1"/>
    <col min="12430" max="12674" width="12.140625" style="130"/>
    <col min="12675" max="12678" width="0" style="130" hidden="1" customWidth="1"/>
    <col min="12679" max="12679" width="14.28515625" style="130" bestFit="1" customWidth="1"/>
    <col min="12680" max="12680" width="15.5703125" style="130" bestFit="1" customWidth="1"/>
    <col min="12681" max="12681" width="0" style="130" hidden="1" customWidth="1"/>
    <col min="12682" max="12682" width="15.5703125" style="130" bestFit="1" customWidth="1"/>
    <col min="12683" max="12683" width="0" style="130" hidden="1" customWidth="1"/>
    <col min="12684" max="12684" width="66.5703125" style="130" customWidth="1"/>
    <col min="12685" max="12685" width="0" style="130" hidden="1" customWidth="1"/>
    <col min="12686" max="12930" width="12.140625" style="130"/>
    <col min="12931" max="12934" width="0" style="130" hidden="1" customWidth="1"/>
    <col min="12935" max="12935" width="14.28515625" style="130" bestFit="1" customWidth="1"/>
    <col min="12936" max="12936" width="15.5703125" style="130" bestFit="1" customWidth="1"/>
    <col min="12937" max="12937" width="0" style="130" hidden="1" customWidth="1"/>
    <col min="12938" max="12938" width="15.5703125" style="130" bestFit="1" customWidth="1"/>
    <col min="12939" max="12939" width="0" style="130" hidden="1" customWidth="1"/>
    <col min="12940" max="12940" width="66.5703125" style="130" customWidth="1"/>
    <col min="12941" max="12941" width="0" style="130" hidden="1" customWidth="1"/>
    <col min="12942" max="13186" width="12.140625" style="130"/>
    <col min="13187" max="13190" width="0" style="130" hidden="1" customWidth="1"/>
    <col min="13191" max="13191" width="14.28515625" style="130" bestFit="1" customWidth="1"/>
    <col min="13192" max="13192" width="15.5703125" style="130" bestFit="1" customWidth="1"/>
    <col min="13193" max="13193" width="0" style="130" hidden="1" customWidth="1"/>
    <col min="13194" max="13194" width="15.5703125" style="130" bestFit="1" customWidth="1"/>
    <col min="13195" max="13195" width="0" style="130" hidden="1" customWidth="1"/>
    <col min="13196" max="13196" width="66.5703125" style="130" customWidth="1"/>
    <col min="13197" max="13197" width="0" style="130" hidden="1" customWidth="1"/>
    <col min="13198" max="13442" width="12.140625" style="130"/>
    <col min="13443" max="13446" width="0" style="130" hidden="1" customWidth="1"/>
    <col min="13447" max="13447" width="14.28515625" style="130" bestFit="1" customWidth="1"/>
    <col min="13448" max="13448" width="15.5703125" style="130" bestFit="1" customWidth="1"/>
    <col min="13449" max="13449" width="0" style="130" hidden="1" customWidth="1"/>
    <col min="13450" max="13450" width="15.5703125" style="130" bestFit="1" customWidth="1"/>
    <col min="13451" max="13451" width="0" style="130" hidden="1" customWidth="1"/>
    <col min="13452" max="13452" width="66.5703125" style="130" customWidth="1"/>
    <col min="13453" max="13453" width="0" style="130" hidden="1" customWidth="1"/>
    <col min="13454" max="13698" width="12.140625" style="130"/>
    <col min="13699" max="13702" width="0" style="130" hidden="1" customWidth="1"/>
    <col min="13703" max="13703" width="14.28515625" style="130" bestFit="1" customWidth="1"/>
    <col min="13704" max="13704" width="15.5703125" style="130" bestFit="1" customWidth="1"/>
    <col min="13705" max="13705" width="0" style="130" hidden="1" customWidth="1"/>
    <col min="13706" max="13706" width="15.5703125" style="130" bestFit="1" customWidth="1"/>
    <col min="13707" max="13707" width="0" style="130" hidden="1" customWidth="1"/>
    <col min="13708" max="13708" width="66.5703125" style="130" customWidth="1"/>
    <col min="13709" max="13709" width="0" style="130" hidden="1" customWidth="1"/>
    <col min="13710" max="13954" width="12.140625" style="130"/>
    <col min="13955" max="13958" width="0" style="130" hidden="1" customWidth="1"/>
    <col min="13959" max="13959" width="14.28515625" style="130" bestFit="1" customWidth="1"/>
    <col min="13960" max="13960" width="15.5703125" style="130" bestFit="1" customWidth="1"/>
    <col min="13961" max="13961" width="0" style="130" hidden="1" customWidth="1"/>
    <col min="13962" max="13962" width="15.5703125" style="130" bestFit="1" customWidth="1"/>
    <col min="13963" max="13963" width="0" style="130" hidden="1" customWidth="1"/>
    <col min="13964" max="13964" width="66.5703125" style="130" customWidth="1"/>
    <col min="13965" max="13965" width="0" style="130" hidden="1" customWidth="1"/>
    <col min="13966" max="14210" width="12.140625" style="130"/>
    <col min="14211" max="14214" width="0" style="130" hidden="1" customWidth="1"/>
    <col min="14215" max="14215" width="14.28515625" style="130" bestFit="1" customWidth="1"/>
    <col min="14216" max="14216" width="15.5703125" style="130" bestFit="1" customWidth="1"/>
    <col min="14217" max="14217" width="0" style="130" hidden="1" customWidth="1"/>
    <col min="14218" max="14218" width="15.5703125" style="130" bestFit="1" customWidth="1"/>
    <col min="14219" max="14219" width="0" style="130" hidden="1" customWidth="1"/>
    <col min="14220" max="14220" width="66.5703125" style="130" customWidth="1"/>
    <col min="14221" max="14221" width="0" style="130" hidden="1" customWidth="1"/>
    <col min="14222" max="14466" width="12.140625" style="130"/>
    <col min="14467" max="14470" width="0" style="130" hidden="1" customWidth="1"/>
    <col min="14471" max="14471" width="14.28515625" style="130" bestFit="1" customWidth="1"/>
    <col min="14472" max="14472" width="15.5703125" style="130" bestFit="1" customWidth="1"/>
    <col min="14473" max="14473" width="0" style="130" hidden="1" customWidth="1"/>
    <col min="14474" max="14474" width="15.5703125" style="130" bestFit="1" customWidth="1"/>
    <col min="14475" max="14475" width="0" style="130" hidden="1" customWidth="1"/>
    <col min="14476" max="14476" width="66.5703125" style="130" customWidth="1"/>
    <col min="14477" max="14477" width="0" style="130" hidden="1" customWidth="1"/>
    <col min="14478" max="14722" width="12.140625" style="130"/>
    <col min="14723" max="14726" width="0" style="130" hidden="1" customWidth="1"/>
    <col min="14727" max="14727" width="14.28515625" style="130" bestFit="1" customWidth="1"/>
    <col min="14728" max="14728" width="15.5703125" style="130" bestFit="1" customWidth="1"/>
    <col min="14729" max="14729" width="0" style="130" hidden="1" customWidth="1"/>
    <col min="14730" max="14730" width="15.5703125" style="130" bestFit="1" customWidth="1"/>
    <col min="14731" max="14731" width="0" style="130" hidden="1" customWidth="1"/>
    <col min="14732" max="14732" width="66.5703125" style="130" customWidth="1"/>
    <col min="14733" max="14733" width="0" style="130" hidden="1" customWidth="1"/>
    <col min="14734" max="14978" width="12.140625" style="130"/>
    <col min="14979" max="14982" width="0" style="130" hidden="1" customWidth="1"/>
    <col min="14983" max="14983" width="14.28515625" style="130" bestFit="1" customWidth="1"/>
    <col min="14984" max="14984" width="15.5703125" style="130" bestFit="1" customWidth="1"/>
    <col min="14985" max="14985" width="0" style="130" hidden="1" customWidth="1"/>
    <col min="14986" max="14986" width="15.5703125" style="130" bestFit="1" customWidth="1"/>
    <col min="14987" max="14987" width="0" style="130" hidden="1" customWidth="1"/>
    <col min="14988" max="14988" width="66.5703125" style="130" customWidth="1"/>
    <col min="14989" max="14989" width="0" style="130" hidden="1" customWidth="1"/>
    <col min="14990" max="15234" width="12.140625" style="130"/>
    <col min="15235" max="15238" width="0" style="130" hidden="1" customWidth="1"/>
    <col min="15239" max="15239" width="14.28515625" style="130" bestFit="1" customWidth="1"/>
    <col min="15240" max="15240" width="15.5703125" style="130" bestFit="1" customWidth="1"/>
    <col min="15241" max="15241" width="0" style="130" hidden="1" customWidth="1"/>
    <col min="15242" max="15242" width="15.5703125" style="130" bestFit="1" customWidth="1"/>
    <col min="15243" max="15243" width="0" style="130" hidden="1" customWidth="1"/>
    <col min="15244" max="15244" width="66.5703125" style="130" customWidth="1"/>
    <col min="15245" max="15245" width="0" style="130" hidden="1" customWidth="1"/>
    <col min="15246" max="15490" width="12.140625" style="130"/>
    <col min="15491" max="15494" width="0" style="130" hidden="1" customWidth="1"/>
    <col min="15495" max="15495" width="14.28515625" style="130" bestFit="1" customWidth="1"/>
    <col min="15496" max="15496" width="15.5703125" style="130" bestFit="1" customWidth="1"/>
    <col min="15497" max="15497" width="0" style="130" hidden="1" customWidth="1"/>
    <col min="15498" max="15498" width="15.5703125" style="130" bestFit="1" customWidth="1"/>
    <col min="15499" max="15499" width="0" style="130" hidden="1" customWidth="1"/>
    <col min="15500" max="15500" width="66.5703125" style="130" customWidth="1"/>
    <col min="15501" max="15501" width="0" style="130" hidden="1" customWidth="1"/>
    <col min="15502" max="15746" width="12.140625" style="130"/>
    <col min="15747" max="15750" width="0" style="130" hidden="1" customWidth="1"/>
    <col min="15751" max="15751" width="14.28515625" style="130" bestFit="1" customWidth="1"/>
    <col min="15752" max="15752" width="15.5703125" style="130" bestFit="1" customWidth="1"/>
    <col min="15753" max="15753" width="0" style="130" hidden="1" customWidth="1"/>
    <col min="15754" max="15754" width="15.5703125" style="130" bestFit="1" customWidth="1"/>
    <col min="15755" max="15755" width="0" style="130" hidden="1" customWidth="1"/>
    <col min="15756" max="15756" width="66.5703125" style="130" customWidth="1"/>
    <col min="15757" max="15757" width="0" style="130" hidden="1" customWidth="1"/>
    <col min="15758" max="16002" width="12.140625" style="130"/>
    <col min="16003" max="16006" width="0" style="130" hidden="1" customWidth="1"/>
    <col min="16007" max="16007" width="14.28515625" style="130" bestFit="1" customWidth="1"/>
    <col min="16008" max="16008" width="15.5703125" style="130" bestFit="1" customWidth="1"/>
    <col min="16009" max="16009" width="0" style="130" hidden="1" customWidth="1"/>
    <col min="16010" max="16010" width="15.5703125" style="130" bestFit="1" customWidth="1"/>
    <col min="16011" max="16011" width="0" style="130" hidden="1" customWidth="1"/>
    <col min="16012" max="16012" width="66.5703125" style="130" customWidth="1"/>
    <col min="16013" max="16013" width="0" style="130" hidden="1" customWidth="1"/>
    <col min="16014" max="16384" width="12.140625" style="130"/>
  </cols>
  <sheetData>
    <row r="1" spans="1:5" x14ac:dyDescent="0.25">
      <c r="B1" s="687" t="s">
        <v>162</v>
      </c>
      <c r="C1" s="687"/>
      <c r="D1" s="687"/>
      <c r="E1" s="687"/>
    </row>
    <row r="2" spans="1:5" x14ac:dyDescent="0.25">
      <c r="A2" s="694" t="s">
        <v>6</v>
      </c>
      <c r="B2" s="694"/>
      <c r="C2" s="694"/>
      <c r="D2" s="694"/>
      <c r="E2" s="694"/>
    </row>
    <row r="3" spans="1:5" x14ac:dyDescent="0.25">
      <c r="A3" s="688" t="s">
        <v>35</v>
      </c>
      <c r="B3" s="688"/>
      <c r="C3" s="688"/>
      <c r="D3" s="688"/>
      <c r="E3" s="688"/>
    </row>
    <row r="4" spans="1:5" x14ac:dyDescent="0.25">
      <c r="A4" s="689" t="s">
        <v>34</v>
      </c>
      <c r="B4" s="62" t="s">
        <v>5</v>
      </c>
      <c r="C4" s="62" t="s">
        <v>3</v>
      </c>
      <c r="D4" s="62" t="s">
        <v>2</v>
      </c>
      <c r="E4" s="62" t="s">
        <v>1</v>
      </c>
    </row>
    <row r="5" spans="1:5" x14ac:dyDescent="0.25">
      <c r="A5" s="690"/>
      <c r="B5" s="15" t="s">
        <v>90</v>
      </c>
      <c r="C5" s="131" t="e">
        <f>'خلاصه  هزینه ای'!#REF!</f>
        <v>#REF!</v>
      </c>
      <c r="D5" s="15" t="e">
        <f>'خلاصه  هزینه ای'!#REF!</f>
        <v>#REF!</v>
      </c>
      <c r="E5" s="15" t="e">
        <f>C5-D5</f>
        <v>#REF!</v>
      </c>
    </row>
    <row r="6" spans="1:5" x14ac:dyDescent="0.25">
      <c r="A6" s="690"/>
      <c r="B6" s="15" t="s">
        <v>124</v>
      </c>
      <c r="C6" s="131" t="e">
        <f>'خلاصه  هزینه ای'!#REF!</f>
        <v>#REF!</v>
      </c>
      <c r="D6" s="15" t="e">
        <f>'خلاصه  هزینه ای'!#REF!</f>
        <v>#REF!</v>
      </c>
      <c r="E6" s="15" t="e">
        <f>C6-D6</f>
        <v>#REF!</v>
      </c>
    </row>
    <row r="7" spans="1:5" x14ac:dyDescent="0.25">
      <c r="A7" s="691"/>
      <c r="B7" s="15" t="s">
        <v>70</v>
      </c>
      <c r="C7" s="131" t="e">
        <f>'خلاصه  هزینه ای'!#REF!</f>
        <v>#REF!</v>
      </c>
      <c r="D7" s="15" t="e">
        <f>'خلاصه  هزینه ای'!#REF!</f>
        <v>#REF!</v>
      </c>
      <c r="E7" s="15" t="e">
        <f>C7-D7</f>
        <v>#REF!</v>
      </c>
    </row>
    <row r="8" spans="1:5" x14ac:dyDescent="0.25">
      <c r="A8" s="132"/>
      <c r="B8" s="133" t="s">
        <v>145</v>
      </c>
      <c r="C8" s="131">
        <f>'خلاصه اختصاصی'!C13</f>
        <v>0</v>
      </c>
      <c r="D8" s="15">
        <f>'خلاصه اختصاصی'!D13</f>
        <v>0</v>
      </c>
      <c r="E8" s="15">
        <f>C8-D8</f>
        <v>0</v>
      </c>
    </row>
    <row r="9" spans="1:5" x14ac:dyDescent="0.25">
      <c r="A9" s="692" t="s">
        <v>4</v>
      </c>
      <c r="B9" s="693"/>
      <c r="C9" s="129" t="e">
        <f>SUM(C5:C8)</f>
        <v>#REF!</v>
      </c>
      <c r="D9" s="129" t="e">
        <f>SUM(D5:D8)</f>
        <v>#REF!</v>
      </c>
      <c r="E9" s="129" t="e">
        <f>SUM(E5:E8)</f>
        <v>#REF!</v>
      </c>
    </row>
    <row r="11" spans="1:5" x14ac:dyDescent="0.25">
      <c r="A11" s="688" t="s">
        <v>88</v>
      </c>
      <c r="B11" s="688"/>
      <c r="C11" s="688"/>
      <c r="D11" s="688"/>
      <c r="E11" s="688"/>
    </row>
    <row r="12" spans="1:5" x14ac:dyDescent="0.25">
      <c r="A12" s="688" t="s">
        <v>5</v>
      </c>
      <c r="B12" s="688"/>
      <c r="C12" s="62" t="s">
        <v>3</v>
      </c>
      <c r="D12" s="62" t="s">
        <v>2</v>
      </c>
      <c r="E12" s="62" t="s">
        <v>1</v>
      </c>
    </row>
    <row r="13" spans="1:5" x14ac:dyDescent="0.25">
      <c r="A13" s="690"/>
      <c r="B13" s="134" t="s">
        <v>132</v>
      </c>
      <c r="C13" s="131">
        <f>'خلاصه اختصاصی'!C42</f>
        <v>0</v>
      </c>
      <c r="D13" s="15">
        <f>'خلاصه اختصاصی'!D42</f>
        <v>0</v>
      </c>
      <c r="E13" s="15">
        <f t="shared" ref="E13:E21" si="0">C13-D13</f>
        <v>0</v>
      </c>
    </row>
    <row r="14" spans="1:5" ht="57" x14ac:dyDescent="0.25">
      <c r="A14" s="690"/>
      <c r="B14" s="134" t="s">
        <v>113</v>
      </c>
      <c r="C14" s="131">
        <f>'خلاصه اختصاصی'!C43</f>
        <v>0</v>
      </c>
      <c r="D14" s="15">
        <f>'خلاصه اختصاصی'!D43</f>
        <v>0</v>
      </c>
      <c r="E14" s="15">
        <f t="shared" si="0"/>
        <v>0</v>
      </c>
    </row>
    <row r="15" spans="1:5" x14ac:dyDescent="0.25">
      <c r="A15" s="690"/>
      <c r="B15" s="134" t="s">
        <v>125</v>
      </c>
      <c r="C15" s="131">
        <f>'خلاصه اختصاصی'!C45</f>
        <v>0</v>
      </c>
      <c r="D15" s="15">
        <f>'خلاصه اختصاصی'!D45</f>
        <v>0</v>
      </c>
      <c r="E15" s="15">
        <f t="shared" si="0"/>
        <v>0</v>
      </c>
    </row>
    <row r="16" spans="1:5" x14ac:dyDescent="0.25">
      <c r="A16" s="690"/>
      <c r="B16" s="134" t="s">
        <v>150</v>
      </c>
      <c r="C16" s="131">
        <f>'خلاصه اختصاصی'!C46</f>
        <v>0</v>
      </c>
      <c r="D16" s="15">
        <f>'خلاصه اختصاصی'!D46</f>
        <v>0</v>
      </c>
      <c r="E16" s="15">
        <f t="shared" si="0"/>
        <v>0</v>
      </c>
    </row>
    <row r="17" spans="1:5" x14ac:dyDescent="0.25">
      <c r="A17" s="690"/>
      <c r="B17" s="134" t="s">
        <v>126</v>
      </c>
      <c r="C17" s="131">
        <f>'خلاصه اختصاصی'!C47</f>
        <v>0</v>
      </c>
      <c r="D17" s="15">
        <f>'خلاصه اختصاصی'!D47</f>
        <v>0</v>
      </c>
      <c r="E17" s="15">
        <f t="shared" si="0"/>
        <v>0</v>
      </c>
    </row>
    <row r="18" spans="1:5" x14ac:dyDescent="0.25">
      <c r="A18" s="690"/>
      <c r="B18" s="134" t="s">
        <v>127</v>
      </c>
      <c r="C18" s="131">
        <f>'خلاصه اختصاصی'!C48</f>
        <v>0</v>
      </c>
      <c r="D18" s="15">
        <f>'خلاصه اختصاصی'!D48</f>
        <v>0</v>
      </c>
      <c r="E18" s="15">
        <f t="shared" si="0"/>
        <v>0</v>
      </c>
    </row>
    <row r="19" spans="1:5" x14ac:dyDescent="0.25">
      <c r="A19" s="690"/>
      <c r="B19" s="134" t="s">
        <v>128</v>
      </c>
      <c r="C19" s="131">
        <f>'خلاصه اختصاصی'!C49</f>
        <v>0</v>
      </c>
      <c r="D19" s="15">
        <f>'خلاصه اختصاصی'!D49</f>
        <v>0</v>
      </c>
      <c r="E19" s="15">
        <f t="shared" si="0"/>
        <v>0</v>
      </c>
    </row>
    <row r="20" spans="1:5" x14ac:dyDescent="0.25">
      <c r="A20" s="690"/>
      <c r="B20" s="134" t="s">
        <v>130</v>
      </c>
      <c r="C20" s="131">
        <f>'خلاصه اختصاصی'!C50</f>
        <v>0</v>
      </c>
      <c r="D20" s="15">
        <f>'خلاصه اختصاصی'!D50</f>
        <v>0</v>
      </c>
      <c r="E20" s="15">
        <f t="shared" si="0"/>
        <v>0</v>
      </c>
    </row>
    <row r="21" spans="1:5" ht="57" x14ac:dyDescent="0.25">
      <c r="A21" s="135"/>
      <c r="B21" s="134" t="s">
        <v>129</v>
      </c>
      <c r="C21" s="131">
        <f>'خلاصه اختصاصی'!C51</f>
        <v>0</v>
      </c>
      <c r="D21" s="15">
        <f>'خلاصه اختصاصی'!D51</f>
        <v>2910000000</v>
      </c>
      <c r="E21" s="15">
        <f t="shared" si="0"/>
        <v>-2910000000</v>
      </c>
    </row>
    <row r="22" spans="1:5" x14ac:dyDescent="0.25">
      <c r="A22" s="135"/>
      <c r="B22" s="136" t="s">
        <v>143</v>
      </c>
      <c r="C22" s="131">
        <f>'خلاصه اختصاصی'!C52</f>
        <v>0</v>
      </c>
      <c r="D22" s="15">
        <f>'خلاصه اختصاصی'!D52</f>
        <v>0</v>
      </c>
      <c r="E22" s="15">
        <f>'خلاصه اختصاصی'!E52</f>
        <v>0</v>
      </c>
    </row>
    <row r="23" spans="1:5" x14ac:dyDescent="0.25">
      <c r="A23" s="135"/>
      <c r="B23" s="136" t="s">
        <v>144</v>
      </c>
      <c r="C23" s="131">
        <f>'خلاصه اختصاصی'!C53</f>
        <v>0</v>
      </c>
      <c r="D23" s="15">
        <f>'خلاصه اختصاصی'!D53</f>
        <v>0</v>
      </c>
      <c r="E23" s="15">
        <f>'خلاصه اختصاصی'!E53</f>
        <v>0</v>
      </c>
    </row>
    <row r="24" spans="1:5" x14ac:dyDescent="0.25">
      <c r="A24" s="135"/>
      <c r="B24" s="136" t="s">
        <v>142</v>
      </c>
      <c r="C24" s="131">
        <f>'خلاصه اختصاصی'!C54</f>
        <v>0</v>
      </c>
      <c r="D24" s="15">
        <f>'خلاصه اختصاصی'!D54</f>
        <v>0</v>
      </c>
      <c r="E24" s="15">
        <f>'خلاصه اختصاصی'!E54</f>
        <v>0</v>
      </c>
    </row>
    <row r="25" spans="1:5" ht="40.5" customHeight="1" x14ac:dyDescent="0.25">
      <c r="A25" s="700" t="s">
        <v>4</v>
      </c>
      <c r="B25" s="700"/>
      <c r="C25" s="129">
        <f>SUM(C13:C24)</f>
        <v>0</v>
      </c>
      <c r="D25" s="129">
        <f>SUM(D13:D24)</f>
        <v>2910000000</v>
      </c>
      <c r="E25" s="129">
        <f>SUM(E13:E24)</f>
        <v>-2910000000</v>
      </c>
    </row>
    <row r="27" spans="1:5" x14ac:dyDescent="0.25">
      <c r="A27" s="694" t="s">
        <v>133</v>
      </c>
      <c r="B27" s="694"/>
      <c r="C27" s="694"/>
      <c r="D27" s="694"/>
      <c r="E27" s="694"/>
    </row>
    <row r="28" spans="1:5" x14ac:dyDescent="0.25">
      <c r="A28" s="688" t="s">
        <v>165</v>
      </c>
      <c r="B28" s="688"/>
      <c r="C28" s="688"/>
      <c r="D28" s="688"/>
      <c r="E28" s="688"/>
    </row>
    <row r="29" spans="1:5" x14ac:dyDescent="0.25">
      <c r="A29" s="689" t="s">
        <v>34</v>
      </c>
      <c r="B29" s="62" t="s">
        <v>5</v>
      </c>
      <c r="C29" s="62" t="s">
        <v>3</v>
      </c>
      <c r="D29" s="62" t="s">
        <v>2</v>
      </c>
      <c r="E29" s="62" t="s">
        <v>1</v>
      </c>
    </row>
    <row r="30" spans="1:5" x14ac:dyDescent="0.25">
      <c r="A30" s="690"/>
      <c r="B30" s="15" t="s">
        <v>98</v>
      </c>
      <c r="C30" s="131">
        <f>' ابلاغی101034'!E8</f>
        <v>0</v>
      </c>
      <c r="D30" s="15">
        <f>' ابلاغی101034'!F8</f>
        <v>0</v>
      </c>
      <c r="E30" s="15">
        <f>C30-D30</f>
        <v>0</v>
      </c>
    </row>
    <row r="31" spans="1:5" x14ac:dyDescent="0.25">
      <c r="A31" s="690"/>
      <c r="B31" s="15"/>
      <c r="C31" s="15"/>
      <c r="D31" s="15"/>
      <c r="E31" s="15">
        <f>C31-D31</f>
        <v>0</v>
      </c>
    </row>
    <row r="32" spans="1:5" x14ac:dyDescent="0.25">
      <c r="A32" s="691"/>
      <c r="B32" s="15"/>
      <c r="C32" s="15"/>
      <c r="D32" s="15"/>
      <c r="E32" s="15">
        <f>C32-D32</f>
        <v>0</v>
      </c>
    </row>
    <row r="33" spans="1:5" x14ac:dyDescent="0.25">
      <c r="A33" s="692" t="s">
        <v>4</v>
      </c>
      <c r="B33" s="693"/>
      <c r="C33" s="129">
        <f>SUM(C30:C32)</f>
        <v>0</v>
      </c>
      <c r="D33" s="129">
        <f>SUM(D30:D32)</f>
        <v>0</v>
      </c>
      <c r="E33" s="129">
        <f>SUM(E30:E32)</f>
        <v>0</v>
      </c>
    </row>
    <row r="35" spans="1:5" hidden="1" x14ac:dyDescent="0.3">
      <c r="A35" s="699" t="s">
        <v>134</v>
      </c>
      <c r="B35" s="699"/>
      <c r="C35" s="699"/>
      <c r="D35" s="699"/>
      <c r="E35" s="699"/>
    </row>
    <row r="36" spans="1:5" hidden="1" x14ac:dyDescent="0.25">
      <c r="A36" s="687" t="s">
        <v>135</v>
      </c>
      <c r="B36" s="687"/>
      <c r="C36" s="687"/>
      <c r="D36" s="687"/>
      <c r="E36" s="697"/>
    </row>
    <row r="37" spans="1:5" hidden="1" x14ac:dyDescent="0.25">
      <c r="A37" s="687" t="s">
        <v>34</v>
      </c>
      <c r="B37" s="130" t="s">
        <v>5</v>
      </c>
      <c r="C37" s="137" t="s">
        <v>3</v>
      </c>
      <c r="D37" s="62" t="s">
        <v>2</v>
      </c>
      <c r="E37" s="62" t="s">
        <v>1</v>
      </c>
    </row>
    <row r="38" spans="1:5" hidden="1" x14ac:dyDescent="0.25">
      <c r="A38" s="687"/>
      <c r="B38" s="130" t="s">
        <v>92</v>
      </c>
      <c r="C38" s="135">
        <f>'101034 (سایر منابع ) '!E7</f>
        <v>0</v>
      </c>
      <c r="D38" s="138">
        <f>'101034 (سایر منابع ) '!F7</f>
        <v>0</v>
      </c>
      <c r="E38" s="15">
        <f t="shared" ref="E38:E48" si="1">C38-D38</f>
        <v>0</v>
      </c>
    </row>
    <row r="39" spans="1:5" hidden="1" x14ac:dyDescent="0.25">
      <c r="A39" s="687"/>
      <c r="B39" s="130" t="s">
        <v>93</v>
      </c>
      <c r="C39" s="135">
        <f>'101034 (سایر منابع ) '!E11</f>
        <v>0</v>
      </c>
      <c r="D39" s="138">
        <f>'101034 (سایر منابع ) '!F11</f>
        <v>0</v>
      </c>
      <c r="E39" s="15">
        <f t="shared" si="1"/>
        <v>0</v>
      </c>
    </row>
    <row r="40" spans="1:5" hidden="1" x14ac:dyDescent="0.25">
      <c r="A40" s="687"/>
      <c r="B40" s="130" t="s">
        <v>94</v>
      </c>
      <c r="C40" s="135">
        <f>'101034 (سایر منابع ) '!E15</f>
        <v>0</v>
      </c>
      <c r="D40" s="138">
        <f>'101034 (سایر منابع ) '!F15</f>
        <v>0</v>
      </c>
      <c r="E40" s="15">
        <f t="shared" si="1"/>
        <v>0</v>
      </c>
    </row>
    <row r="41" spans="1:5" hidden="1" x14ac:dyDescent="0.25">
      <c r="A41" s="687"/>
      <c r="B41" s="130" t="s">
        <v>95</v>
      </c>
      <c r="C41" s="135">
        <f>'101034 (سایر منابع ) '!E19</f>
        <v>0</v>
      </c>
      <c r="D41" s="138">
        <f>'101034 (سایر منابع ) '!F19</f>
        <v>0</v>
      </c>
      <c r="E41" s="15">
        <f t="shared" si="1"/>
        <v>0</v>
      </c>
    </row>
    <row r="42" spans="1:5" hidden="1" x14ac:dyDescent="0.25">
      <c r="A42" s="687"/>
      <c r="B42" s="130" t="s">
        <v>96</v>
      </c>
      <c r="C42" s="135">
        <f>'101034 (سایر منابع ) '!E23</f>
        <v>0</v>
      </c>
      <c r="D42" s="138">
        <f>'101034 (سایر منابع ) '!F23</f>
        <v>0</v>
      </c>
      <c r="E42" s="15">
        <f t="shared" si="1"/>
        <v>0</v>
      </c>
    </row>
    <row r="43" spans="1:5" hidden="1" x14ac:dyDescent="0.25">
      <c r="A43" s="687"/>
      <c r="B43" s="130" t="s">
        <v>97</v>
      </c>
      <c r="C43" s="135">
        <f>'101034 (سایر منابع ) '!E27</f>
        <v>0</v>
      </c>
      <c r="D43" s="138">
        <f>'101034 (سایر منابع ) '!F27</f>
        <v>0</v>
      </c>
      <c r="E43" s="15">
        <f t="shared" si="1"/>
        <v>0</v>
      </c>
    </row>
    <row r="44" spans="1:5" hidden="1" x14ac:dyDescent="0.25">
      <c r="A44" s="687"/>
      <c r="B44" s="15"/>
      <c r="C44" s="15"/>
      <c r="D44" s="15"/>
      <c r="E44" s="15">
        <f t="shared" si="1"/>
        <v>0</v>
      </c>
    </row>
    <row r="45" spans="1:5" hidden="1" x14ac:dyDescent="0.25">
      <c r="A45" s="687"/>
      <c r="B45" s="15"/>
      <c r="C45" s="15"/>
      <c r="D45" s="15"/>
      <c r="E45" s="15">
        <f t="shared" si="1"/>
        <v>0</v>
      </c>
    </row>
    <row r="46" spans="1:5" hidden="1" x14ac:dyDescent="0.25">
      <c r="A46" s="687"/>
      <c r="B46" s="15"/>
      <c r="C46" s="15"/>
      <c r="D46" s="15"/>
      <c r="E46" s="15">
        <f t="shared" si="1"/>
        <v>0</v>
      </c>
    </row>
    <row r="47" spans="1:5" hidden="1" x14ac:dyDescent="0.25">
      <c r="A47" s="687"/>
      <c r="B47" s="15"/>
      <c r="C47" s="15"/>
      <c r="D47" s="15"/>
      <c r="E47" s="15">
        <f t="shared" si="1"/>
        <v>0</v>
      </c>
    </row>
    <row r="48" spans="1:5" hidden="1" x14ac:dyDescent="0.25">
      <c r="A48" s="698"/>
      <c r="B48" s="15"/>
      <c r="C48" s="15"/>
      <c r="D48" s="15"/>
      <c r="E48" s="15">
        <f t="shared" si="1"/>
        <v>0</v>
      </c>
    </row>
    <row r="49" spans="1:5" hidden="1" x14ac:dyDescent="0.25">
      <c r="A49" s="692" t="s">
        <v>4</v>
      </c>
      <c r="B49" s="693"/>
      <c r="C49" s="129">
        <f>SUM(C38:C48)</f>
        <v>0</v>
      </c>
      <c r="D49" s="129">
        <f>SUM(D38:D48)</f>
        <v>0</v>
      </c>
      <c r="E49" s="129">
        <f>SUM(E38:E48)</f>
        <v>0</v>
      </c>
    </row>
    <row r="51" spans="1:5" x14ac:dyDescent="0.25">
      <c r="A51" s="695" t="s">
        <v>69</v>
      </c>
      <c r="B51" s="696"/>
      <c r="C51" s="129" t="e">
        <f>SUM(C33,C25,C9)</f>
        <v>#REF!</v>
      </c>
      <c r="D51" s="129" t="e">
        <f>SUM(D33,D25,D9)</f>
        <v>#REF!</v>
      </c>
      <c r="E51" s="129" t="e">
        <f>SUM(E33,E25,E9)</f>
        <v>#REF!</v>
      </c>
    </row>
  </sheetData>
  <mergeCells count="18">
    <mergeCell ref="A51:B51"/>
    <mergeCell ref="A13:A20"/>
    <mergeCell ref="A36:E36"/>
    <mergeCell ref="A37:A48"/>
    <mergeCell ref="A49:B49"/>
    <mergeCell ref="A27:E27"/>
    <mergeCell ref="A28:E28"/>
    <mergeCell ref="A29:A32"/>
    <mergeCell ref="A33:B33"/>
    <mergeCell ref="A35:E35"/>
    <mergeCell ref="A25:B25"/>
    <mergeCell ref="B1:E1"/>
    <mergeCell ref="A12:B12"/>
    <mergeCell ref="A3:E3"/>
    <mergeCell ref="A4:A7"/>
    <mergeCell ref="A9:B9"/>
    <mergeCell ref="A2:E2"/>
    <mergeCell ref="A11:E11"/>
  </mergeCells>
  <pageMargins left="0.19685039370078741" right="0.19685039370078741" top="0" bottom="0" header="0.31496062992125984" footer="0.31496062992125984"/>
  <pageSetup paperSize="9" scale="65" orientation="portrait" r:id="rId1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A01B-8661-4F1A-913A-AD5D8D9EA0E7}">
  <dimension ref="A2:D7"/>
  <sheetViews>
    <sheetView rightToLeft="1" workbookViewId="0">
      <selection activeCell="A5" sqref="A5"/>
    </sheetView>
  </sheetViews>
  <sheetFormatPr defaultColWidth="20.42578125" defaultRowHeight="11.25" x14ac:dyDescent="0.2"/>
  <cols>
    <col min="1" max="1" width="49.140625" style="104" customWidth="1"/>
    <col min="2" max="2" width="14.140625" style="104" customWidth="1"/>
    <col min="3" max="3" width="19.42578125" style="104" customWidth="1"/>
    <col min="4" max="4" width="14.7109375" style="104" customWidth="1"/>
    <col min="5" max="16384" width="20.42578125" style="104"/>
  </cols>
  <sheetData>
    <row r="2" spans="1:4" ht="25.5" x14ac:dyDescent="0.2">
      <c r="A2" s="701" t="s">
        <v>159</v>
      </c>
      <c r="B2" s="701"/>
      <c r="C2" s="701"/>
      <c r="D2" s="701"/>
    </row>
    <row r="3" spans="1:4" ht="25.5" x14ac:dyDescent="0.2">
      <c r="A3" s="673" t="s">
        <v>148</v>
      </c>
      <c r="B3" s="673"/>
      <c r="C3" s="673"/>
      <c r="D3" s="673"/>
    </row>
    <row r="4" spans="1:4" ht="25.5" x14ac:dyDescent="0.2">
      <c r="A4" s="101" t="s">
        <v>5</v>
      </c>
      <c r="B4" s="101" t="s">
        <v>3</v>
      </c>
      <c r="C4" s="101" t="s">
        <v>2</v>
      </c>
      <c r="D4" s="101" t="s">
        <v>1</v>
      </c>
    </row>
    <row r="5" spans="1:4" ht="25.5" customHeight="1" x14ac:dyDescent="0.2">
      <c r="A5" s="27" t="s">
        <v>147</v>
      </c>
      <c r="B5" s="103" t="str">
        <f>'خلاصه اختصاصی'!C26</f>
        <v>مصوب</v>
      </c>
      <c r="C5" s="27">
        <f>'خلاصه اختصاصی'!D26</f>
        <v>0</v>
      </c>
      <c r="D5" s="27">
        <f>'خلاصه اختصاصی'!E26</f>
        <v>0</v>
      </c>
    </row>
    <row r="6" spans="1:4" ht="25.5" customHeight="1" x14ac:dyDescent="0.2">
      <c r="A6" s="107"/>
      <c r="B6" s="27"/>
      <c r="C6" s="27"/>
      <c r="D6" s="27"/>
    </row>
    <row r="7" spans="1:4" ht="25.5" x14ac:dyDescent="0.2">
      <c r="A7" s="100" t="s">
        <v>76</v>
      </c>
      <c r="B7" s="102">
        <f>SUM(B5:B5)</f>
        <v>0</v>
      </c>
      <c r="C7" s="102">
        <f>SUM(C5:C5)</f>
        <v>0</v>
      </c>
      <c r="D7" s="102">
        <f>SUM(D5:D5)</f>
        <v>0</v>
      </c>
    </row>
  </sheetData>
  <mergeCells count="2">
    <mergeCell ref="A3:D3"/>
    <mergeCell ref="A2:D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C96C-D937-45C3-8262-57F1EC9A36BD}">
  <dimension ref="A1:E26"/>
  <sheetViews>
    <sheetView rightToLeft="1" topLeftCell="B1" zoomScale="86" zoomScaleNormal="86" workbookViewId="0">
      <selection activeCell="B9" sqref="B9"/>
    </sheetView>
  </sheetViews>
  <sheetFormatPr defaultColWidth="12.140625" defaultRowHeight="25.5" x14ac:dyDescent="0.25"/>
  <cols>
    <col min="1" max="1" width="0" style="14" hidden="1" customWidth="1"/>
    <col min="2" max="2" width="56" style="14" customWidth="1"/>
    <col min="3" max="3" width="18.140625" style="14" bestFit="1" customWidth="1"/>
    <col min="4" max="4" width="16.85546875" style="14" bestFit="1" customWidth="1"/>
    <col min="5" max="5" width="17.85546875" style="14" bestFit="1" customWidth="1"/>
    <col min="6" max="6" width="20.42578125" style="14" bestFit="1" customWidth="1"/>
    <col min="7" max="133" width="12.140625" style="14"/>
    <col min="134" max="137" width="0" style="14" hidden="1" customWidth="1"/>
    <col min="138" max="138" width="14.28515625" style="14" bestFit="1" customWidth="1"/>
    <col min="139" max="139" width="15.5703125" style="14" bestFit="1" customWidth="1"/>
    <col min="140" max="140" width="0" style="14" hidden="1" customWidth="1"/>
    <col min="141" max="141" width="15.5703125" style="14" bestFit="1" customWidth="1"/>
    <col min="142" max="142" width="0" style="14" hidden="1" customWidth="1"/>
    <col min="143" max="143" width="66.5703125" style="14" customWidth="1"/>
    <col min="144" max="144" width="0" style="14" hidden="1" customWidth="1"/>
    <col min="145" max="389" width="12.140625" style="14"/>
    <col min="390" max="393" width="0" style="14" hidden="1" customWidth="1"/>
    <col min="394" max="394" width="14.28515625" style="14" bestFit="1" customWidth="1"/>
    <col min="395" max="395" width="15.5703125" style="14" bestFit="1" customWidth="1"/>
    <col min="396" max="396" width="0" style="14" hidden="1" customWidth="1"/>
    <col min="397" max="397" width="15.5703125" style="14" bestFit="1" customWidth="1"/>
    <col min="398" max="398" width="0" style="14" hidden="1" customWidth="1"/>
    <col min="399" max="399" width="66.5703125" style="14" customWidth="1"/>
    <col min="400" max="400" width="0" style="14" hidden="1" customWidth="1"/>
    <col min="401" max="645" width="12.140625" style="14"/>
    <col min="646" max="649" width="0" style="14" hidden="1" customWidth="1"/>
    <col min="650" max="650" width="14.28515625" style="14" bestFit="1" customWidth="1"/>
    <col min="651" max="651" width="15.5703125" style="14" bestFit="1" customWidth="1"/>
    <col min="652" max="652" width="0" style="14" hidden="1" customWidth="1"/>
    <col min="653" max="653" width="15.5703125" style="14" bestFit="1" customWidth="1"/>
    <col min="654" max="654" width="0" style="14" hidden="1" customWidth="1"/>
    <col min="655" max="655" width="66.5703125" style="14" customWidth="1"/>
    <col min="656" max="656" width="0" style="14" hidden="1" customWidth="1"/>
    <col min="657" max="901" width="12.140625" style="14"/>
    <col min="902" max="905" width="0" style="14" hidden="1" customWidth="1"/>
    <col min="906" max="906" width="14.28515625" style="14" bestFit="1" customWidth="1"/>
    <col min="907" max="907" width="15.5703125" style="14" bestFit="1" customWidth="1"/>
    <col min="908" max="908" width="0" style="14" hidden="1" customWidth="1"/>
    <col min="909" max="909" width="15.5703125" style="14" bestFit="1" customWidth="1"/>
    <col min="910" max="910" width="0" style="14" hidden="1" customWidth="1"/>
    <col min="911" max="911" width="66.5703125" style="14" customWidth="1"/>
    <col min="912" max="912" width="0" style="14" hidden="1" customWidth="1"/>
    <col min="913" max="1157" width="12.140625" style="14"/>
    <col min="1158" max="1161" width="0" style="14" hidden="1" customWidth="1"/>
    <col min="1162" max="1162" width="14.28515625" style="14" bestFit="1" customWidth="1"/>
    <col min="1163" max="1163" width="15.5703125" style="14" bestFit="1" customWidth="1"/>
    <col min="1164" max="1164" width="0" style="14" hidden="1" customWidth="1"/>
    <col min="1165" max="1165" width="15.5703125" style="14" bestFit="1" customWidth="1"/>
    <col min="1166" max="1166" width="0" style="14" hidden="1" customWidth="1"/>
    <col min="1167" max="1167" width="66.5703125" style="14" customWidth="1"/>
    <col min="1168" max="1168" width="0" style="14" hidden="1" customWidth="1"/>
    <col min="1169" max="1413" width="12.140625" style="14"/>
    <col min="1414" max="1417" width="0" style="14" hidden="1" customWidth="1"/>
    <col min="1418" max="1418" width="14.28515625" style="14" bestFit="1" customWidth="1"/>
    <col min="1419" max="1419" width="15.5703125" style="14" bestFit="1" customWidth="1"/>
    <col min="1420" max="1420" width="0" style="14" hidden="1" customWidth="1"/>
    <col min="1421" max="1421" width="15.5703125" style="14" bestFit="1" customWidth="1"/>
    <col min="1422" max="1422" width="0" style="14" hidden="1" customWidth="1"/>
    <col min="1423" max="1423" width="66.5703125" style="14" customWidth="1"/>
    <col min="1424" max="1424" width="0" style="14" hidden="1" customWidth="1"/>
    <col min="1425" max="1669" width="12.140625" style="14"/>
    <col min="1670" max="1673" width="0" style="14" hidden="1" customWidth="1"/>
    <col min="1674" max="1674" width="14.28515625" style="14" bestFit="1" customWidth="1"/>
    <col min="1675" max="1675" width="15.5703125" style="14" bestFit="1" customWidth="1"/>
    <col min="1676" max="1676" width="0" style="14" hidden="1" customWidth="1"/>
    <col min="1677" max="1677" width="15.5703125" style="14" bestFit="1" customWidth="1"/>
    <col min="1678" max="1678" width="0" style="14" hidden="1" customWidth="1"/>
    <col min="1679" max="1679" width="66.5703125" style="14" customWidth="1"/>
    <col min="1680" max="1680" width="0" style="14" hidden="1" customWidth="1"/>
    <col min="1681" max="1925" width="12.140625" style="14"/>
    <col min="1926" max="1929" width="0" style="14" hidden="1" customWidth="1"/>
    <col min="1930" max="1930" width="14.28515625" style="14" bestFit="1" customWidth="1"/>
    <col min="1931" max="1931" width="15.5703125" style="14" bestFit="1" customWidth="1"/>
    <col min="1932" max="1932" width="0" style="14" hidden="1" customWidth="1"/>
    <col min="1933" max="1933" width="15.5703125" style="14" bestFit="1" customWidth="1"/>
    <col min="1934" max="1934" width="0" style="14" hidden="1" customWidth="1"/>
    <col min="1935" max="1935" width="66.5703125" style="14" customWidth="1"/>
    <col min="1936" max="1936" width="0" style="14" hidden="1" customWidth="1"/>
    <col min="1937" max="2181" width="12.140625" style="14"/>
    <col min="2182" max="2185" width="0" style="14" hidden="1" customWidth="1"/>
    <col min="2186" max="2186" width="14.28515625" style="14" bestFit="1" customWidth="1"/>
    <col min="2187" max="2187" width="15.5703125" style="14" bestFit="1" customWidth="1"/>
    <col min="2188" max="2188" width="0" style="14" hidden="1" customWidth="1"/>
    <col min="2189" max="2189" width="15.5703125" style="14" bestFit="1" customWidth="1"/>
    <col min="2190" max="2190" width="0" style="14" hidden="1" customWidth="1"/>
    <col min="2191" max="2191" width="66.5703125" style="14" customWidth="1"/>
    <col min="2192" max="2192" width="0" style="14" hidden="1" customWidth="1"/>
    <col min="2193" max="2437" width="12.140625" style="14"/>
    <col min="2438" max="2441" width="0" style="14" hidden="1" customWidth="1"/>
    <col min="2442" max="2442" width="14.28515625" style="14" bestFit="1" customWidth="1"/>
    <col min="2443" max="2443" width="15.5703125" style="14" bestFit="1" customWidth="1"/>
    <col min="2444" max="2444" width="0" style="14" hidden="1" customWidth="1"/>
    <col min="2445" max="2445" width="15.5703125" style="14" bestFit="1" customWidth="1"/>
    <col min="2446" max="2446" width="0" style="14" hidden="1" customWidth="1"/>
    <col min="2447" max="2447" width="66.5703125" style="14" customWidth="1"/>
    <col min="2448" max="2448" width="0" style="14" hidden="1" customWidth="1"/>
    <col min="2449" max="2693" width="12.140625" style="14"/>
    <col min="2694" max="2697" width="0" style="14" hidden="1" customWidth="1"/>
    <col min="2698" max="2698" width="14.28515625" style="14" bestFit="1" customWidth="1"/>
    <col min="2699" max="2699" width="15.5703125" style="14" bestFit="1" customWidth="1"/>
    <col min="2700" max="2700" width="0" style="14" hidden="1" customWidth="1"/>
    <col min="2701" max="2701" width="15.5703125" style="14" bestFit="1" customWidth="1"/>
    <col min="2702" max="2702" width="0" style="14" hidden="1" customWidth="1"/>
    <col min="2703" max="2703" width="66.5703125" style="14" customWidth="1"/>
    <col min="2704" max="2704" width="0" style="14" hidden="1" customWidth="1"/>
    <col min="2705" max="2949" width="12.140625" style="14"/>
    <col min="2950" max="2953" width="0" style="14" hidden="1" customWidth="1"/>
    <col min="2954" max="2954" width="14.28515625" style="14" bestFit="1" customWidth="1"/>
    <col min="2955" max="2955" width="15.5703125" style="14" bestFit="1" customWidth="1"/>
    <col min="2956" max="2956" width="0" style="14" hidden="1" customWidth="1"/>
    <col min="2957" max="2957" width="15.5703125" style="14" bestFit="1" customWidth="1"/>
    <col min="2958" max="2958" width="0" style="14" hidden="1" customWidth="1"/>
    <col min="2959" max="2959" width="66.5703125" style="14" customWidth="1"/>
    <col min="2960" max="2960" width="0" style="14" hidden="1" customWidth="1"/>
    <col min="2961" max="3205" width="12.140625" style="14"/>
    <col min="3206" max="3209" width="0" style="14" hidden="1" customWidth="1"/>
    <col min="3210" max="3210" width="14.28515625" style="14" bestFit="1" customWidth="1"/>
    <col min="3211" max="3211" width="15.5703125" style="14" bestFit="1" customWidth="1"/>
    <col min="3212" max="3212" width="0" style="14" hidden="1" customWidth="1"/>
    <col min="3213" max="3213" width="15.5703125" style="14" bestFit="1" customWidth="1"/>
    <col min="3214" max="3214" width="0" style="14" hidden="1" customWidth="1"/>
    <col min="3215" max="3215" width="66.5703125" style="14" customWidth="1"/>
    <col min="3216" max="3216" width="0" style="14" hidden="1" customWidth="1"/>
    <col min="3217" max="3461" width="12.140625" style="14"/>
    <col min="3462" max="3465" width="0" style="14" hidden="1" customWidth="1"/>
    <col min="3466" max="3466" width="14.28515625" style="14" bestFit="1" customWidth="1"/>
    <col min="3467" max="3467" width="15.5703125" style="14" bestFit="1" customWidth="1"/>
    <col min="3468" max="3468" width="0" style="14" hidden="1" customWidth="1"/>
    <col min="3469" max="3469" width="15.5703125" style="14" bestFit="1" customWidth="1"/>
    <col min="3470" max="3470" width="0" style="14" hidden="1" customWidth="1"/>
    <col min="3471" max="3471" width="66.5703125" style="14" customWidth="1"/>
    <col min="3472" max="3472" width="0" style="14" hidden="1" customWidth="1"/>
    <col min="3473" max="3717" width="12.140625" style="14"/>
    <col min="3718" max="3721" width="0" style="14" hidden="1" customWidth="1"/>
    <col min="3722" max="3722" width="14.28515625" style="14" bestFit="1" customWidth="1"/>
    <col min="3723" max="3723" width="15.5703125" style="14" bestFit="1" customWidth="1"/>
    <col min="3724" max="3724" width="0" style="14" hidden="1" customWidth="1"/>
    <col min="3725" max="3725" width="15.5703125" style="14" bestFit="1" customWidth="1"/>
    <col min="3726" max="3726" width="0" style="14" hidden="1" customWidth="1"/>
    <col min="3727" max="3727" width="66.5703125" style="14" customWidth="1"/>
    <col min="3728" max="3728" width="0" style="14" hidden="1" customWidth="1"/>
    <col min="3729" max="3973" width="12.140625" style="14"/>
    <col min="3974" max="3977" width="0" style="14" hidden="1" customWidth="1"/>
    <col min="3978" max="3978" width="14.28515625" style="14" bestFit="1" customWidth="1"/>
    <col min="3979" max="3979" width="15.5703125" style="14" bestFit="1" customWidth="1"/>
    <col min="3980" max="3980" width="0" style="14" hidden="1" customWidth="1"/>
    <col min="3981" max="3981" width="15.5703125" style="14" bestFit="1" customWidth="1"/>
    <col min="3982" max="3982" width="0" style="14" hidden="1" customWidth="1"/>
    <col min="3983" max="3983" width="66.5703125" style="14" customWidth="1"/>
    <col min="3984" max="3984" width="0" style="14" hidden="1" customWidth="1"/>
    <col min="3985" max="4229" width="12.140625" style="14"/>
    <col min="4230" max="4233" width="0" style="14" hidden="1" customWidth="1"/>
    <col min="4234" max="4234" width="14.28515625" style="14" bestFit="1" customWidth="1"/>
    <col min="4235" max="4235" width="15.5703125" style="14" bestFit="1" customWidth="1"/>
    <col min="4236" max="4236" width="0" style="14" hidden="1" customWidth="1"/>
    <col min="4237" max="4237" width="15.5703125" style="14" bestFit="1" customWidth="1"/>
    <col min="4238" max="4238" width="0" style="14" hidden="1" customWidth="1"/>
    <col min="4239" max="4239" width="66.5703125" style="14" customWidth="1"/>
    <col min="4240" max="4240" width="0" style="14" hidden="1" customWidth="1"/>
    <col min="4241" max="4485" width="12.140625" style="14"/>
    <col min="4486" max="4489" width="0" style="14" hidden="1" customWidth="1"/>
    <col min="4490" max="4490" width="14.28515625" style="14" bestFit="1" customWidth="1"/>
    <col min="4491" max="4491" width="15.5703125" style="14" bestFit="1" customWidth="1"/>
    <col min="4492" max="4492" width="0" style="14" hidden="1" customWidth="1"/>
    <col min="4493" max="4493" width="15.5703125" style="14" bestFit="1" customWidth="1"/>
    <col min="4494" max="4494" width="0" style="14" hidden="1" customWidth="1"/>
    <col min="4495" max="4495" width="66.5703125" style="14" customWidth="1"/>
    <col min="4496" max="4496" width="0" style="14" hidden="1" customWidth="1"/>
    <col min="4497" max="4741" width="12.140625" style="14"/>
    <col min="4742" max="4745" width="0" style="14" hidden="1" customWidth="1"/>
    <col min="4746" max="4746" width="14.28515625" style="14" bestFit="1" customWidth="1"/>
    <col min="4747" max="4747" width="15.5703125" style="14" bestFit="1" customWidth="1"/>
    <col min="4748" max="4748" width="0" style="14" hidden="1" customWidth="1"/>
    <col min="4749" max="4749" width="15.5703125" style="14" bestFit="1" customWidth="1"/>
    <col min="4750" max="4750" width="0" style="14" hidden="1" customWidth="1"/>
    <col min="4751" max="4751" width="66.5703125" style="14" customWidth="1"/>
    <col min="4752" max="4752" width="0" style="14" hidden="1" customWidth="1"/>
    <col min="4753" max="4997" width="12.140625" style="14"/>
    <col min="4998" max="5001" width="0" style="14" hidden="1" customWidth="1"/>
    <col min="5002" max="5002" width="14.28515625" style="14" bestFit="1" customWidth="1"/>
    <col min="5003" max="5003" width="15.5703125" style="14" bestFit="1" customWidth="1"/>
    <col min="5004" max="5004" width="0" style="14" hidden="1" customWidth="1"/>
    <col min="5005" max="5005" width="15.5703125" style="14" bestFit="1" customWidth="1"/>
    <col min="5006" max="5006" width="0" style="14" hidden="1" customWidth="1"/>
    <col min="5007" max="5007" width="66.5703125" style="14" customWidth="1"/>
    <col min="5008" max="5008" width="0" style="14" hidden="1" customWidth="1"/>
    <col min="5009" max="5253" width="12.140625" style="14"/>
    <col min="5254" max="5257" width="0" style="14" hidden="1" customWidth="1"/>
    <col min="5258" max="5258" width="14.28515625" style="14" bestFit="1" customWidth="1"/>
    <col min="5259" max="5259" width="15.5703125" style="14" bestFit="1" customWidth="1"/>
    <col min="5260" max="5260" width="0" style="14" hidden="1" customWidth="1"/>
    <col min="5261" max="5261" width="15.5703125" style="14" bestFit="1" customWidth="1"/>
    <col min="5262" max="5262" width="0" style="14" hidden="1" customWidth="1"/>
    <col min="5263" max="5263" width="66.5703125" style="14" customWidth="1"/>
    <col min="5264" max="5264" width="0" style="14" hidden="1" customWidth="1"/>
    <col min="5265" max="5509" width="12.140625" style="14"/>
    <col min="5510" max="5513" width="0" style="14" hidden="1" customWidth="1"/>
    <col min="5514" max="5514" width="14.28515625" style="14" bestFit="1" customWidth="1"/>
    <col min="5515" max="5515" width="15.5703125" style="14" bestFit="1" customWidth="1"/>
    <col min="5516" max="5516" width="0" style="14" hidden="1" customWidth="1"/>
    <col min="5517" max="5517" width="15.5703125" style="14" bestFit="1" customWidth="1"/>
    <col min="5518" max="5518" width="0" style="14" hidden="1" customWidth="1"/>
    <col min="5519" max="5519" width="66.5703125" style="14" customWidth="1"/>
    <col min="5520" max="5520" width="0" style="14" hidden="1" customWidth="1"/>
    <col min="5521" max="5765" width="12.140625" style="14"/>
    <col min="5766" max="5769" width="0" style="14" hidden="1" customWidth="1"/>
    <col min="5770" max="5770" width="14.28515625" style="14" bestFit="1" customWidth="1"/>
    <col min="5771" max="5771" width="15.5703125" style="14" bestFit="1" customWidth="1"/>
    <col min="5772" max="5772" width="0" style="14" hidden="1" customWidth="1"/>
    <col min="5773" max="5773" width="15.5703125" style="14" bestFit="1" customWidth="1"/>
    <col min="5774" max="5774" width="0" style="14" hidden="1" customWidth="1"/>
    <col min="5775" max="5775" width="66.5703125" style="14" customWidth="1"/>
    <col min="5776" max="5776" width="0" style="14" hidden="1" customWidth="1"/>
    <col min="5777" max="6021" width="12.140625" style="14"/>
    <col min="6022" max="6025" width="0" style="14" hidden="1" customWidth="1"/>
    <col min="6026" max="6026" width="14.28515625" style="14" bestFit="1" customWidth="1"/>
    <col min="6027" max="6027" width="15.5703125" style="14" bestFit="1" customWidth="1"/>
    <col min="6028" max="6028" width="0" style="14" hidden="1" customWidth="1"/>
    <col min="6029" max="6029" width="15.5703125" style="14" bestFit="1" customWidth="1"/>
    <col min="6030" max="6030" width="0" style="14" hidden="1" customWidth="1"/>
    <col min="6031" max="6031" width="66.5703125" style="14" customWidth="1"/>
    <col min="6032" max="6032" width="0" style="14" hidden="1" customWidth="1"/>
    <col min="6033" max="6277" width="12.140625" style="14"/>
    <col min="6278" max="6281" width="0" style="14" hidden="1" customWidth="1"/>
    <col min="6282" max="6282" width="14.28515625" style="14" bestFit="1" customWidth="1"/>
    <col min="6283" max="6283" width="15.5703125" style="14" bestFit="1" customWidth="1"/>
    <col min="6284" max="6284" width="0" style="14" hidden="1" customWidth="1"/>
    <col min="6285" max="6285" width="15.5703125" style="14" bestFit="1" customWidth="1"/>
    <col min="6286" max="6286" width="0" style="14" hidden="1" customWidth="1"/>
    <col min="6287" max="6287" width="66.5703125" style="14" customWidth="1"/>
    <col min="6288" max="6288" width="0" style="14" hidden="1" customWidth="1"/>
    <col min="6289" max="6533" width="12.140625" style="14"/>
    <col min="6534" max="6537" width="0" style="14" hidden="1" customWidth="1"/>
    <col min="6538" max="6538" width="14.28515625" style="14" bestFit="1" customWidth="1"/>
    <col min="6539" max="6539" width="15.5703125" style="14" bestFit="1" customWidth="1"/>
    <col min="6540" max="6540" width="0" style="14" hidden="1" customWidth="1"/>
    <col min="6541" max="6541" width="15.5703125" style="14" bestFit="1" customWidth="1"/>
    <col min="6542" max="6542" width="0" style="14" hidden="1" customWidth="1"/>
    <col min="6543" max="6543" width="66.5703125" style="14" customWidth="1"/>
    <col min="6544" max="6544" width="0" style="14" hidden="1" customWidth="1"/>
    <col min="6545" max="6789" width="12.140625" style="14"/>
    <col min="6790" max="6793" width="0" style="14" hidden="1" customWidth="1"/>
    <col min="6794" max="6794" width="14.28515625" style="14" bestFit="1" customWidth="1"/>
    <col min="6795" max="6795" width="15.5703125" style="14" bestFit="1" customWidth="1"/>
    <col min="6796" max="6796" width="0" style="14" hidden="1" customWidth="1"/>
    <col min="6797" max="6797" width="15.5703125" style="14" bestFit="1" customWidth="1"/>
    <col min="6798" max="6798" width="0" style="14" hidden="1" customWidth="1"/>
    <col min="6799" max="6799" width="66.5703125" style="14" customWidth="1"/>
    <col min="6800" max="6800" width="0" style="14" hidden="1" customWidth="1"/>
    <col min="6801" max="7045" width="12.140625" style="14"/>
    <col min="7046" max="7049" width="0" style="14" hidden="1" customWidth="1"/>
    <col min="7050" max="7050" width="14.28515625" style="14" bestFit="1" customWidth="1"/>
    <col min="7051" max="7051" width="15.5703125" style="14" bestFit="1" customWidth="1"/>
    <col min="7052" max="7052" width="0" style="14" hidden="1" customWidth="1"/>
    <col min="7053" max="7053" width="15.5703125" style="14" bestFit="1" customWidth="1"/>
    <col min="7054" max="7054" width="0" style="14" hidden="1" customWidth="1"/>
    <col min="7055" max="7055" width="66.5703125" style="14" customWidth="1"/>
    <col min="7056" max="7056" width="0" style="14" hidden="1" customWidth="1"/>
    <col min="7057" max="7301" width="12.140625" style="14"/>
    <col min="7302" max="7305" width="0" style="14" hidden="1" customWidth="1"/>
    <col min="7306" max="7306" width="14.28515625" style="14" bestFit="1" customWidth="1"/>
    <col min="7307" max="7307" width="15.5703125" style="14" bestFit="1" customWidth="1"/>
    <col min="7308" max="7308" width="0" style="14" hidden="1" customWidth="1"/>
    <col min="7309" max="7309" width="15.5703125" style="14" bestFit="1" customWidth="1"/>
    <col min="7310" max="7310" width="0" style="14" hidden="1" customWidth="1"/>
    <col min="7311" max="7311" width="66.5703125" style="14" customWidth="1"/>
    <col min="7312" max="7312" width="0" style="14" hidden="1" customWidth="1"/>
    <col min="7313" max="7557" width="12.140625" style="14"/>
    <col min="7558" max="7561" width="0" style="14" hidden="1" customWidth="1"/>
    <col min="7562" max="7562" width="14.28515625" style="14" bestFit="1" customWidth="1"/>
    <col min="7563" max="7563" width="15.5703125" style="14" bestFit="1" customWidth="1"/>
    <col min="7564" max="7564" width="0" style="14" hidden="1" customWidth="1"/>
    <col min="7565" max="7565" width="15.5703125" style="14" bestFit="1" customWidth="1"/>
    <col min="7566" max="7566" width="0" style="14" hidden="1" customWidth="1"/>
    <col min="7567" max="7567" width="66.5703125" style="14" customWidth="1"/>
    <col min="7568" max="7568" width="0" style="14" hidden="1" customWidth="1"/>
    <col min="7569" max="7813" width="12.140625" style="14"/>
    <col min="7814" max="7817" width="0" style="14" hidden="1" customWidth="1"/>
    <col min="7818" max="7818" width="14.28515625" style="14" bestFit="1" customWidth="1"/>
    <col min="7819" max="7819" width="15.5703125" style="14" bestFit="1" customWidth="1"/>
    <col min="7820" max="7820" width="0" style="14" hidden="1" customWidth="1"/>
    <col min="7821" max="7821" width="15.5703125" style="14" bestFit="1" customWidth="1"/>
    <col min="7822" max="7822" width="0" style="14" hidden="1" customWidth="1"/>
    <col min="7823" max="7823" width="66.5703125" style="14" customWidth="1"/>
    <col min="7824" max="7824" width="0" style="14" hidden="1" customWidth="1"/>
    <col min="7825" max="8069" width="12.140625" style="14"/>
    <col min="8070" max="8073" width="0" style="14" hidden="1" customWidth="1"/>
    <col min="8074" max="8074" width="14.28515625" style="14" bestFit="1" customWidth="1"/>
    <col min="8075" max="8075" width="15.5703125" style="14" bestFit="1" customWidth="1"/>
    <col min="8076" max="8076" width="0" style="14" hidden="1" customWidth="1"/>
    <col min="8077" max="8077" width="15.5703125" style="14" bestFit="1" customWidth="1"/>
    <col min="8078" max="8078" width="0" style="14" hidden="1" customWidth="1"/>
    <col min="8079" max="8079" width="66.5703125" style="14" customWidth="1"/>
    <col min="8080" max="8080" width="0" style="14" hidden="1" customWidth="1"/>
    <col min="8081" max="8325" width="12.140625" style="14"/>
    <col min="8326" max="8329" width="0" style="14" hidden="1" customWidth="1"/>
    <col min="8330" max="8330" width="14.28515625" style="14" bestFit="1" customWidth="1"/>
    <col min="8331" max="8331" width="15.5703125" style="14" bestFit="1" customWidth="1"/>
    <col min="8332" max="8332" width="0" style="14" hidden="1" customWidth="1"/>
    <col min="8333" max="8333" width="15.5703125" style="14" bestFit="1" customWidth="1"/>
    <col min="8334" max="8334" width="0" style="14" hidden="1" customWidth="1"/>
    <col min="8335" max="8335" width="66.5703125" style="14" customWidth="1"/>
    <col min="8336" max="8336" width="0" style="14" hidden="1" customWidth="1"/>
    <col min="8337" max="8581" width="12.140625" style="14"/>
    <col min="8582" max="8585" width="0" style="14" hidden="1" customWidth="1"/>
    <col min="8586" max="8586" width="14.28515625" style="14" bestFit="1" customWidth="1"/>
    <col min="8587" max="8587" width="15.5703125" style="14" bestFit="1" customWidth="1"/>
    <col min="8588" max="8588" width="0" style="14" hidden="1" customWidth="1"/>
    <col min="8589" max="8589" width="15.5703125" style="14" bestFit="1" customWidth="1"/>
    <col min="8590" max="8590" width="0" style="14" hidden="1" customWidth="1"/>
    <col min="8591" max="8591" width="66.5703125" style="14" customWidth="1"/>
    <col min="8592" max="8592" width="0" style="14" hidden="1" customWidth="1"/>
    <col min="8593" max="8837" width="12.140625" style="14"/>
    <col min="8838" max="8841" width="0" style="14" hidden="1" customWidth="1"/>
    <col min="8842" max="8842" width="14.28515625" style="14" bestFit="1" customWidth="1"/>
    <col min="8843" max="8843" width="15.5703125" style="14" bestFit="1" customWidth="1"/>
    <col min="8844" max="8844" width="0" style="14" hidden="1" customWidth="1"/>
    <col min="8845" max="8845" width="15.5703125" style="14" bestFit="1" customWidth="1"/>
    <col min="8846" max="8846" width="0" style="14" hidden="1" customWidth="1"/>
    <col min="8847" max="8847" width="66.5703125" style="14" customWidth="1"/>
    <col min="8848" max="8848" width="0" style="14" hidden="1" customWidth="1"/>
    <col min="8849" max="9093" width="12.140625" style="14"/>
    <col min="9094" max="9097" width="0" style="14" hidden="1" customWidth="1"/>
    <col min="9098" max="9098" width="14.28515625" style="14" bestFit="1" customWidth="1"/>
    <col min="9099" max="9099" width="15.5703125" style="14" bestFit="1" customWidth="1"/>
    <col min="9100" max="9100" width="0" style="14" hidden="1" customWidth="1"/>
    <col min="9101" max="9101" width="15.5703125" style="14" bestFit="1" customWidth="1"/>
    <col min="9102" max="9102" width="0" style="14" hidden="1" customWidth="1"/>
    <col min="9103" max="9103" width="66.5703125" style="14" customWidth="1"/>
    <col min="9104" max="9104" width="0" style="14" hidden="1" customWidth="1"/>
    <col min="9105" max="9349" width="12.140625" style="14"/>
    <col min="9350" max="9353" width="0" style="14" hidden="1" customWidth="1"/>
    <col min="9354" max="9354" width="14.28515625" style="14" bestFit="1" customWidth="1"/>
    <col min="9355" max="9355" width="15.5703125" style="14" bestFit="1" customWidth="1"/>
    <col min="9356" max="9356" width="0" style="14" hidden="1" customWidth="1"/>
    <col min="9357" max="9357" width="15.5703125" style="14" bestFit="1" customWidth="1"/>
    <col min="9358" max="9358" width="0" style="14" hidden="1" customWidth="1"/>
    <col min="9359" max="9359" width="66.5703125" style="14" customWidth="1"/>
    <col min="9360" max="9360" width="0" style="14" hidden="1" customWidth="1"/>
    <col min="9361" max="9605" width="12.140625" style="14"/>
    <col min="9606" max="9609" width="0" style="14" hidden="1" customWidth="1"/>
    <col min="9610" max="9610" width="14.28515625" style="14" bestFit="1" customWidth="1"/>
    <col min="9611" max="9611" width="15.5703125" style="14" bestFit="1" customWidth="1"/>
    <col min="9612" max="9612" width="0" style="14" hidden="1" customWidth="1"/>
    <col min="9613" max="9613" width="15.5703125" style="14" bestFit="1" customWidth="1"/>
    <col min="9614" max="9614" width="0" style="14" hidden="1" customWidth="1"/>
    <col min="9615" max="9615" width="66.5703125" style="14" customWidth="1"/>
    <col min="9616" max="9616" width="0" style="14" hidden="1" customWidth="1"/>
    <col min="9617" max="9861" width="12.140625" style="14"/>
    <col min="9862" max="9865" width="0" style="14" hidden="1" customWidth="1"/>
    <col min="9866" max="9866" width="14.28515625" style="14" bestFit="1" customWidth="1"/>
    <col min="9867" max="9867" width="15.5703125" style="14" bestFit="1" customWidth="1"/>
    <col min="9868" max="9868" width="0" style="14" hidden="1" customWidth="1"/>
    <col min="9869" max="9869" width="15.5703125" style="14" bestFit="1" customWidth="1"/>
    <col min="9870" max="9870" width="0" style="14" hidden="1" customWidth="1"/>
    <col min="9871" max="9871" width="66.5703125" style="14" customWidth="1"/>
    <col min="9872" max="9872" width="0" style="14" hidden="1" customWidth="1"/>
    <col min="9873" max="10117" width="12.140625" style="14"/>
    <col min="10118" max="10121" width="0" style="14" hidden="1" customWidth="1"/>
    <col min="10122" max="10122" width="14.28515625" style="14" bestFit="1" customWidth="1"/>
    <col min="10123" max="10123" width="15.5703125" style="14" bestFit="1" customWidth="1"/>
    <col min="10124" max="10124" width="0" style="14" hidden="1" customWidth="1"/>
    <col min="10125" max="10125" width="15.5703125" style="14" bestFit="1" customWidth="1"/>
    <col min="10126" max="10126" width="0" style="14" hidden="1" customWidth="1"/>
    <col min="10127" max="10127" width="66.5703125" style="14" customWidth="1"/>
    <col min="10128" max="10128" width="0" style="14" hidden="1" customWidth="1"/>
    <col min="10129" max="10373" width="12.140625" style="14"/>
    <col min="10374" max="10377" width="0" style="14" hidden="1" customWidth="1"/>
    <col min="10378" max="10378" width="14.28515625" style="14" bestFit="1" customWidth="1"/>
    <col min="10379" max="10379" width="15.5703125" style="14" bestFit="1" customWidth="1"/>
    <col min="10380" max="10380" width="0" style="14" hidden="1" customWidth="1"/>
    <col min="10381" max="10381" width="15.5703125" style="14" bestFit="1" customWidth="1"/>
    <col min="10382" max="10382" width="0" style="14" hidden="1" customWidth="1"/>
    <col min="10383" max="10383" width="66.5703125" style="14" customWidth="1"/>
    <col min="10384" max="10384" width="0" style="14" hidden="1" customWidth="1"/>
    <col min="10385" max="10629" width="12.140625" style="14"/>
    <col min="10630" max="10633" width="0" style="14" hidden="1" customWidth="1"/>
    <col min="10634" max="10634" width="14.28515625" style="14" bestFit="1" customWidth="1"/>
    <col min="10635" max="10635" width="15.5703125" style="14" bestFit="1" customWidth="1"/>
    <col min="10636" max="10636" width="0" style="14" hidden="1" customWidth="1"/>
    <col min="10637" max="10637" width="15.5703125" style="14" bestFit="1" customWidth="1"/>
    <col min="10638" max="10638" width="0" style="14" hidden="1" customWidth="1"/>
    <col min="10639" max="10639" width="66.5703125" style="14" customWidth="1"/>
    <col min="10640" max="10640" width="0" style="14" hidden="1" customWidth="1"/>
    <col min="10641" max="10885" width="12.140625" style="14"/>
    <col min="10886" max="10889" width="0" style="14" hidden="1" customWidth="1"/>
    <col min="10890" max="10890" width="14.28515625" style="14" bestFit="1" customWidth="1"/>
    <col min="10891" max="10891" width="15.5703125" style="14" bestFit="1" customWidth="1"/>
    <col min="10892" max="10892" width="0" style="14" hidden="1" customWidth="1"/>
    <col min="10893" max="10893" width="15.5703125" style="14" bestFit="1" customWidth="1"/>
    <col min="10894" max="10894" width="0" style="14" hidden="1" customWidth="1"/>
    <col min="10895" max="10895" width="66.5703125" style="14" customWidth="1"/>
    <col min="10896" max="10896" width="0" style="14" hidden="1" customWidth="1"/>
    <col min="10897" max="11141" width="12.140625" style="14"/>
    <col min="11142" max="11145" width="0" style="14" hidden="1" customWidth="1"/>
    <col min="11146" max="11146" width="14.28515625" style="14" bestFit="1" customWidth="1"/>
    <col min="11147" max="11147" width="15.5703125" style="14" bestFit="1" customWidth="1"/>
    <col min="11148" max="11148" width="0" style="14" hidden="1" customWidth="1"/>
    <col min="11149" max="11149" width="15.5703125" style="14" bestFit="1" customWidth="1"/>
    <col min="11150" max="11150" width="0" style="14" hidden="1" customWidth="1"/>
    <col min="11151" max="11151" width="66.5703125" style="14" customWidth="1"/>
    <col min="11152" max="11152" width="0" style="14" hidden="1" customWidth="1"/>
    <col min="11153" max="11397" width="12.140625" style="14"/>
    <col min="11398" max="11401" width="0" style="14" hidden="1" customWidth="1"/>
    <col min="11402" max="11402" width="14.28515625" style="14" bestFit="1" customWidth="1"/>
    <col min="11403" max="11403" width="15.5703125" style="14" bestFit="1" customWidth="1"/>
    <col min="11404" max="11404" width="0" style="14" hidden="1" customWidth="1"/>
    <col min="11405" max="11405" width="15.5703125" style="14" bestFit="1" customWidth="1"/>
    <col min="11406" max="11406" width="0" style="14" hidden="1" customWidth="1"/>
    <col min="11407" max="11407" width="66.5703125" style="14" customWidth="1"/>
    <col min="11408" max="11408" width="0" style="14" hidden="1" customWidth="1"/>
    <col min="11409" max="11653" width="12.140625" style="14"/>
    <col min="11654" max="11657" width="0" style="14" hidden="1" customWidth="1"/>
    <col min="11658" max="11658" width="14.28515625" style="14" bestFit="1" customWidth="1"/>
    <col min="11659" max="11659" width="15.5703125" style="14" bestFit="1" customWidth="1"/>
    <col min="11660" max="11660" width="0" style="14" hidden="1" customWidth="1"/>
    <col min="11661" max="11661" width="15.5703125" style="14" bestFit="1" customWidth="1"/>
    <col min="11662" max="11662" width="0" style="14" hidden="1" customWidth="1"/>
    <col min="11663" max="11663" width="66.5703125" style="14" customWidth="1"/>
    <col min="11664" max="11664" width="0" style="14" hidden="1" customWidth="1"/>
    <col min="11665" max="11909" width="12.140625" style="14"/>
    <col min="11910" max="11913" width="0" style="14" hidden="1" customWidth="1"/>
    <col min="11914" max="11914" width="14.28515625" style="14" bestFit="1" customWidth="1"/>
    <col min="11915" max="11915" width="15.5703125" style="14" bestFit="1" customWidth="1"/>
    <col min="11916" max="11916" width="0" style="14" hidden="1" customWidth="1"/>
    <col min="11917" max="11917" width="15.5703125" style="14" bestFit="1" customWidth="1"/>
    <col min="11918" max="11918" width="0" style="14" hidden="1" customWidth="1"/>
    <col min="11919" max="11919" width="66.5703125" style="14" customWidth="1"/>
    <col min="11920" max="11920" width="0" style="14" hidden="1" customWidth="1"/>
    <col min="11921" max="12165" width="12.140625" style="14"/>
    <col min="12166" max="12169" width="0" style="14" hidden="1" customWidth="1"/>
    <col min="12170" max="12170" width="14.28515625" style="14" bestFit="1" customWidth="1"/>
    <col min="12171" max="12171" width="15.5703125" style="14" bestFit="1" customWidth="1"/>
    <col min="12172" max="12172" width="0" style="14" hidden="1" customWidth="1"/>
    <col min="12173" max="12173" width="15.5703125" style="14" bestFit="1" customWidth="1"/>
    <col min="12174" max="12174" width="0" style="14" hidden="1" customWidth="1"/>
    <col min="12175" max="12175" width="66.5703125" style="14" customWidth="1"/>
    <col min="12176" max="12176" width="0" style="14" hidden="1" customWidth="1"/>
    <col min="12177" max="12421" width="12.140625" style="14"/>
    <col min="12422" max="12425" width="0" style="14" hidden="1" customWidth="1"/>
    <col min="12426" max="12426" width="14.28515625" style="14" bestFit="1" customWidth="1"/>
    <col min="12427" max="12427" width="15.5703125" style="14" bestFit="1" customWidth="1"/>
    <col min="12428" max="12428" width="0" style="14" hidden="1" customWidth="1"/>
    <col min="12429" max="12429" width="15.5703125" style="14" bestFit="1" customWidth="1"/>
    <col min="12430" max="12430" width="0" style="14" hidden="1" customWidth="1"/>
    <col min="12431" max="12431" width="66.5703125" style="14" customWidth="1"/>
    <col min="12432" max="12432" width="0" style="14" hidden="1" customWidth="1"/>
    <col min="12433" max="12677" width="12.140625" style="14"/>
    <col min="12678" max="12681" width="0" style="14" hidden="1" customWidth="1"/>
    <col min="12682" max="12682" width="14.28515625" style="14" bestFit="1" customWidth="1"/>
    <col min="12683" max="12683" width="15.5703125" style="14" bestFit="1" customWidth="1"/>
    <col min="12684" max="12684" width="0" style="14" hidden="1" customWidth="1"/>
    <col min="12685" max="12685" width="15.5703125" style="14" bestFit="1" customWidth="1"/>
    <col min="12686" max="12686" width="0" style="14" hidden="1" customWidth="1"/>
    <col min="12687" max="12687" width="66.5703125" style="14" customWidth="1"/>
    <col min="12688" max="12688" width="0" style="14" hidden="1" customWidth="1"/>
    <col min="12689" max="12933" width="12.140625" style="14"/>
    <col min="12934" max="12937" width="0" style="14" hidden="1" customWidth="1"/>
    <col min="12938" max="12938" width="14.28515625" style="14" bestFit="1" customWidth="1"/>
    <col min="12939" max="12939" width="15.5703125" style="14" bestFit="1" customWidth="1"/>
    <col min="12940" max="12940" width="0" style="14" hidden="1" customWidth="1"/>
    <col min="12941" max="12941" width="15.5703125" style="14" bestFit="1" customWidth="1"/>
    <col min="12942" max="12942" width="0" style="14" hidden="1" customWidth="1"/>
    <col min="12943" max="12943" width="66.5703125" style="14" customWidth="1"/>
    <col min="12944" max="12944" width="0" style="14" hidden="1" customWidth="1"/>
    <col min="12945" max="13189" width="12.140625" style="14"/>
    <col min="13190" max="13193" width="0" style="14" hidden="1" customWidth="1"/>
    <col min="13194" max="13194" width="14.28515625" style="14" bestFit="1" customWidth="1"/>
    <col min="13195" max="13195" width="15.5703125" style="14" bestFit="1" customWidth="1"/>
    <col min="13196" max="13196" width="0" style="14" hidden="1" customWidth="1"/>
    <col min="13197" max="13197" width="15.5703125" style="14" bestFit="1" customWidth="1"/>
    <col min="13198" max="13198" width="0" style="14" hidden="1" customWidth="1"/>
    <col min="13199" max="13199" width="66.5703125" style="14" customWidth="1"/>
    <col min="13200" max="13200" width="0" style="14" hidden="1" customWidth="1"/>
    <col min="13201" max="13445" width="12.140625" style="14"/>
    <col min="13446" max="13449" width="0" style="14" hidden="1" customWidth="1"/>
    <col min="13450" max="13450" width="14.28515625" style="14" bestFit="1" customWidth="1"/>
    <col min="13451" max="13451" width="15.5703125" style="14" bestFit="1" customWidth="1"/>
    <col min="13452" max="13452" width="0" style="14" hidden="1" customWidth="1"/>
    <col min="13453" max="13453" width="15.5703125" style="14" bestFit="1" customWidth="1"/>
    <col min="13454" max="13454" width="0" style="14" hidden="1" customWidth="1"/>
    <col min="13455" max="13455" width="66.5703125" style="14" customWidth="1"/>
    <col min="13456" max="13456" width="0" style="14" hidden="1" customWidth="1"/>
    <col min="13457" max="13701" width="12.140625" style="14"/>
    <col min="13702" max="13705" width="0" style="14" hidden="1" customWidth="1"/>
    <col min="13706" max="13706" width="14.28515625" style="14" bestFit="1" customWidth="1"/>
    <col min="13707" max="13707" width="15.5703125" style="14" bestFit="1" customWidth="1"/>
    <col min="13708" max="13708" width="0" style="14" hidden="1" customWidth="1"/>
    <col min="13709" max="13709" width="15.5703125" style="14" bestFit="1" customWidth="1"/>
    <col min="13710" max="13710" width="0" style="14" hidden="1" customWidth="1"/>
    <col min="13711" max="13711" width="66.5703125" style="14" customWidth="1"/>
    <col min="13712" max="13712" width="0" style="14" hidden="1" customWidth="1"/>
    <col min="13713" max="13957" width="12.140625" style="14"/>
    <col min="13958" max="13961" width="0" style="14" hidden="1" customWidth="1"/>
    <col min="13962" max="13962" width="14.28515625" style="14" bestFit="1" customWidth="1"/>
    <col min="13963" max="13963" width="15.5703125" style="14" bestFit="1" customWidth="1"/>
    <col min="13964" max="13964" width="0" style="14" hidden="1" customWidth="1"/>
    <col min="13965" max="13965" width="15.5703125" style="14" bestFit="1" customWidth="1"/>
    <col min="13966" max="13966" width="0" style="14" hidden="1" customWidth="1"/>
    <col min="13967" max="13967" width="66.5703125" style="14" customWidth="1"/>
    <col min="13968" max="13968" width="0" style="14" hidden="1" customWidth="1"/>
    <col min="13969" max="14213" width="12.140625" style="14"/>
    <col min="14214" max="14217" width="0" style="14" hidden="1" customWidth="1"/>
    <col min="14218" max="14218" width="14.28515625" style="14" bestFit="1" customWidth="1"/>
    <col min="14219" max="14219" width="15.5703125" style="14" bestFit="1" customWidth="1"/>
    <col min="14220" max="14220" width="0" style="14" hidden="1" customWidth="1"/>
    <col min="14221" max="14221" width="15.5703125" style="14" bestFit="1" customWidth="1"/>
    <col min="14222" max="14222" width="0" style="14" hidden="1" customWidth="1"/>
    <col min="14223" max="14223" width="66.5703125" style="14" customWidth="1"/>
    <col min="14224" max="14224" width="0" style="14" hidden="1" customWidth="1"/>
    <col min="14225" max="14469" width="12.140625" style="14"/>
    <col min="14470" max="14473" width="0" style="14" hidden="1" customWidth="1"/>
    <col min="14474" max="14474" width="14.28515625" style="14" bestFit="1" customWidth="1"/>
    <col min="14475" max="14475" width="15.5703125" style="14" bestFit="1" customWidth="1"/>
    <col min="14476" max="14476" width="0" style="14" hidden="1" customWidth="1"/>
    <col min="14477" max="14477" width="15.5703125" style="14" bestFit="1" customWidth="1"/>
    <col min="14478" max="14478" width="0" style="14" hidden="1" customWidth="1"/>
    <col min="14479" max="14479" width="66.5703125" style="14" customWidth="1"/>
    <col min="14480" max="14480" width="0" style="14" hidden="1" customWidth="1"/>
    <col min="14481" max="14725" width="12.140625" style="14"/>
    <col min="14726" max="14729" width="0" style="14" hidden="1" customWidth="1"/>
    <col min="14730" max="14730" width="14.28515625" style="14" bestFit="1" customWidth="1"/>
    <col min="14731" max="14731" width="15.5703125" style="14" bestFit="1" customWidth="1"/>
    <col min="14732" max="14732" width="0" style="14" hidden="1" customWidth="1"/>
    <col min="14733" max="14733" width="15.5703125" style="14" bestFit="1" customWidth="1"/>
    <col min="14734" max="14734" width="0" style="14" hidden="1" customWidth="1"/>
    <col min="14735" max="14735" width="66.5703125" style="14" customWidth="1"/>
    <col min="14736" max="14736" width="0" style="14" hidden="1" customWidth="1"/>
    <col min="14737" max="14981" width="12.140625" style="14"/>
    <col min="14982" max="14985" width="0" style="14" hidden="1" customWidth="1"/>
    <col min="14986" max="14986" width="14.28515625" style="14" bestFit="1" customWidth="1"/>
    <col min="14987" max="14987" width="15.5703125" style="14" bestFit="1" customWidth="1"/>
    <col min="14988" max="14988" width="0" style="14" hidden="1" customWidth="1"/>
    <col min="14989" max="14989" width="15.5703125" style="14" bestFit="1" customWidth="1"/>
    <col min="14990" max="14990" width="0" style="14" hidden="1" customWidth="1"/>
    <col min="14991" max="14991" width="66.5703125" style="14" customWidth="1"/>
    <col min="14992" max="14992" width="0" style="14" hidden="1" customWidth="1"/>
    <col min="14993" max="15237" width="12.140625" style="14"/>
    <col min="15238" max="15241" width="0" style="14" hidden="1" customWidth="1"/>
    <col min="15242" max="15242" width="14.28515625" style="14" bestFit="1" customWidth="1"/>
    <col min="15243" max="15243" width="15.5703125" style="14" bestFit="1" customWidth="1"/>
    <col min="15244" max="15244" width="0" style="14" hidden="1" customWidth="1"/>
    <col min="15245" max="15245" width="15.5703125" style="14" bestFit="1" customWidth="1"/>
    <col min="15246" max="15246" width="0" style="14" hidden="1" customWidth="1"/>
    <col min="15247" max="15247" width="66.5703125" style="14" customWidth="1"/>
    <col min="15248" max="15248" width="0" style="14" hidden="1" customWidth="1"/>
    <col min="15249" max="15493" width="12.140625" style="14"/>
    <col min="15494" max="15497" width="0" style="14" hidden="1" customWidth="1"/>
    <col min="15498" max="15498" width="14.28515625" style="14" bestFit="1" customWidth="1"/>
    <col min="15499" max="15499" width="15.5703125" style="14" bestFit="1" customWidth="1"/>
    <col min="15500" max="15500" width="0" style="14" hidden="1" customWidth="1"/>
    <col min="15501" max="15501" width="15.5703125" style="14" bestFit="1" customWidth="1"/>
    <col min="15502" max="15502" width="0" style="14" hidden="1" customWidth="1"/>
    <col min="15503" max="15503" width="66.5703125" style="14" customWidth="1"/>
    <col min="15504" max="15504" width="0" style="14" hidden="1" customWidth="1"/>
    <col min="15505" max="15749" width="12.140625" style="14"/>
    <col min="15750" max="15753" width="0" style="14" hidden="1" customWidth="1"/>
    <col min="15754" max="15754" width="14.28515625" style="14" bestFit="1" customWidth="1"/>
    <col min="15755" max="15755" width="15.5703125" style="14" bestFit="1" customWidth="1"/>
    <col min="15756" max="15756" width="0" style="14" hidden="1" customWidth="1"/>
    <col min="15757" max="15757" width="15.5703125" style="14" bestFit="1" customWidth="1"/>
    <col min="15758" max="15758" width="0" style="14" hidden="1" customWidth="1"/>
    <col min="15759" max="15759" width="66.5703125" style="14" customWidth="1"/>
    <col min="15760" max="15760" width="0" style="14" hidden="1" customWidth="1"/>
    <col min="15761" max="16005" width="12.140625" style="14"/>
    <col min="16006" max="16009" width="0" style="14" hidden="1" customWidth="1"/>
    <col min="16010" max="16010" width="14.28515625" style="14" bestFit="1" customWidth="1"/>
    <col min="16011" max="16011" width="15.5703125" style="14" bestFit="1" customWidth="1"/>
    <col min="16012" max="16012" width="0" style="14" hidden="1" customWidth="1"/>
    <col min="16013" max="16013" width="15.5703125" style="14" bestFit="1" customWidth="1"/>
    <col min="16014" max="16014" width="0" style="14" hidden="1" customWidth="1"/>
    <col min="16015" max="16015" width="66.5703125" style="14" customWidth="1"/>
    <col min="16016" max="16016" width="0" style="14" hidden="1" customWidth="1"/>
    <col min="16017" max="16384" width="12.140625" style="14"/>
  </cols>
  <sheetData>
    <row r="1" spans="1:5" x14ac:dyDescent="0.25">
      <c r="B1" s="704" t="s">
        <v>161</v>
      </c>
      <c r="C1" s="683"/>
      <c r="D1" s="683"/>
      <c r="E1" s="683"/>
    </row>
    <row r="2" spans="1:5" x14ac:dyDescent="0.25">
      <c r="A2" s="672" t="s">
        <v>6</v>
      </c>
      <c r="B2" s="672"/>
      <c r="C2" s="672"/>
      <c r="D2" s="672"/>
      <c r="E2" s="672"/>
    </row>
    <row r="4" spans="1:5" ht="26.25" thickBot="1" x14ac:dyDescent="0.3">
      <c r="A4" s="705" t="s">
        <v>8</v>
      </c>
      <c r="B4" s="706"/>
      <c r="C4" s="706"/>
      <c r="D4" s="706"/>
      <c r="E4" s="707"/>
    </row>
    <row r="5" spans="1:5" x14ac:dyDescent="0.25">
      <c r="A5" s="708" t="s">
        <v>5</v>
      </c>
      <c r="B5" s="709"/>
      <c r="C5" s="114" t="s">
        <v>3</v>
      </c>
      <c r="D5" s="114" t="s">
        <v>2</v>
      </c>
      <c r="E5" s="115" t="s">
        <v>1</v>
      </c>
    </row>
    <row r="6" spans="1:5" x14ac:dyDescent="0.25">
      <c r="A6" s="710" t="s">
        <v>14</v>
      </c>
      <c r="B6" s="27" t="s">
        <v>91</v>
      </c>
      <c r="C6" s="103">
        <f>'خلاصه اختصاصی'!C59</f>
        <v>0</v>
      </c>
      <c r="D6" s="27">
        <f>'خلاصه اختصاصی'!D59</f>
        <v>0</v>
      </c>
      <c r="E6" s="116">
        <f>'خلاصه اختصاصی'!E59</f>
        <v>0</v>
      </c>
    </row>
    <row r="7" spans="1:5" x14ac:dyDescent="0.25">
      <c r="A7" s="711"/>
      <c r="B7" s="27" t="s">
        <v>122</v>
      </c>
      <c r="C7" s="103">
        <f>'خلاصه اختصاصی'!C60</f>
        <v>0</v>
      </c>
      <c r="D7" s="27">
        <f>'خلاصه اختصاصی'!D60</f>
        <v>0</v>
      </c>
      <c r="E7" s="116">
        <f>'خلاصه اختصاصی'!E60</f>
        <v>0</v>
      </c>
    </row>
    <row r="8" spans="1:5" x14ac:dyDescent="0.25">
      <c r="A8" s="711"/>
      <c r="B8" s="27" t="s">
        <v>115</v>
      </c>
      <c r="C8" s="103">
        <f>'خلاصه اختصاصی'!C61</f>
        <v>0</v>
      </c>
      <c r="D8" s="27">
        <f>'خلاصه اختصاصی'!D61</f>
        <v>0</v>
      </c>
      <c r="E8" s="116">
        <f>'خلاصه اختصاصی'!E61</f>
        <v>0</v>
      </c>
    </row>
    <row r="9" spans="1:5" x14ac:dyDescent="0.25">
      <c r="A9" s="711"/>
      <c r="B9" s="27" t="s">
        <v>116</v>
      </c>
      <c r="C9" s="103">
        <f>'خلاصه اختصاصی'!C62</f>
        <v>0</v>
      </c>
      <c r="D9" s="27">
        <f>'خلاصه اختصاصی'!D62</f>
        <v>0</v>
      </c>
      <c r="E9" s="116">
        <f>'خلاصه اختصاصی'!E62</f>
        <v>0</v>
      </c>
    </row>
    <row r="10" spans="1:5" x14ac:dyDescent="0.25">
      <c r="A10" s="711"/>
      <c r="B10" s="27" t="s">
        <v>117</v>
      </c>
      <c r="C10" s="103">
        <f>'خلاصه اختصاصی'!C63</f>
        <v>0</v>
      </c>
      <c r="D10" s="27">
        <f>'خلاصه اختصاصی'!D63</f>
        <v>0</v>
      </c>
      <c r="E10" s="116">
        <f>'خلاصه اختصاصی'!E63</f>
        <v>0</v>
      </c>
    </row>
    <row r="11" spans="1:5" x14ac:dyDescent="0.25">
      <c r="A11" s="711"/>
      <c r="B11" s="27" t="s">
        <v>118</v>
      </c>
      <c r="C11" s="103">
        <f>'خلاصه اختصاصی'!C64</f>
        <v>0</v>
      </c>
      <c r="D11" s="27">
        <f>'خلاصه اختصاصی'!D64</f>
        <v>0</v>
      </c>
      <c r="E11" s="116">
        <f>'خلاصه اختصاصی'!E64</f>
        <v>0</v>
      </c>
    </row>
    <row r="12" spans="1:5" x14ac:dyDescent="0.25">
      <c r="A12" s="711"/>
      <c r="B12" s="27" t="s">
        <v>120</v>
      </c>
      <c r="C12" s="103">
        <f>'خلاصه اختصاصی'!C65</f>
        <v>0</v>
      </c>
      <c r="D12" s="27">
        <f>'خلاصه اختصاصی'!D65</f>
        <v>0</v>
      </c>
      <c r="E12" s="116">
        <f>'خلاصه اختصاصی'!E65</f>
        <v>0</v>
      </c>
    </row>
    <row r="13" spans="1:5" ht="45" x14ac:dyDescent="0.25">
      <c r="A13" s="711"/>
      <c r="B13" s="82" t="s">
        <v>119</v>
      </c>
      <c r="C13" s="103">
        <f>'خلاصه اختصاصی'!C66</f>
        <v>0</v>
      </c>
      <c r="D13" s="27">
        <f>'خلاصه اختصاصی'!D66</f>
        <v>0</v>
      </c>
      <c r="E13" s="116">
        <f>'خلاصه اختصاصی'!E66</f>
        <v>0</v>
      </c>
    </row>
    <row r="14" spans="1:5" x14ac:dyDescent="0.25">
      <c r="A14" s="711"/>
      <c r="B14" s="27" t="s">
        <v>123</v>
      </c>
      <c r="C14" s="103">
        <f>'خلاصه اختصاصی'!C67</f>
        <v>0</v>
      </c>
      <c r="D14" s="27">
        <f>'خلاصه اختصاصی'!D67</f>
        <v>0</v>
      </c>
      <c r="E14" s="116">
        <f>'خلاصه اختصاصی'!E67</f>
        <v>0</v>
      </c>
    </row>
    <row r="15" spans="1:5" x14ac:dyDescent="0.25">
      <c r="A15" s="711"/>
      <c r="B15" s="27" t="s">
        <v>121</v>
      </c>
      <c r="C15" s="103">
        <f>'خلاصه اختصاصی'!C68</f>
        <v>0</v>
      </c>
      <c r="D15" s="27">
        <f>'خلاصه اختصاصی'!D68</f>
        <v>0</v>
      </c>
      <c r="E15" s="116">
        <f>'خلاصه اختصاصی'!E68</f>
        <v>0</v>
      </c>
    </row>
    <row r="16" spans="1:5" ht="37.5" x14ac:dyDescent="0.25">
      <c r="A16" s="711"/>
      <c r="B16" s="128" t="s">
        <v>176</v>
      </c>
      <c r="C16" s="103">
        <f>'خلاصه اختصاصی'!C69</f>
        <v>0</v>
      </c>
      <c r="D16" s="27">
        <f>'خلاصه اختصاصی'!D69</f>
        <v>0</v>
      </c>
      <c r="E16" s="116">
        <f>'خلاصه اختصاصی'!E69</f>
        <v>0</v>
      </c>
    </row>
    <row r="17" spans="1:5" x14ac:dyDescent="0.25">
      <c r="A17" s="711"/>
      <c r="B17" s="27" t="s">
        <v>131</v>
      </c>
      <c r="C17" s="103">
        <f>'خلاصه اختصاصی'!C70</f>
        <v>0</v>
      </c>
      <c r="D17" s="27">
        <f>'خلاصه اختصاصی'!D70</f>
        <v>0</v>
      </c>
      <c r="E17" s="116">
        <f>'خلاصه اختصاصی'!E70</f>
        <v>0</v>
      </c>
    </row>
    <row r="18" spans="1:5" ht="40.5" x14ac:dyDescent="0.25">
      <c r="A18" s="711"/>
      <c r="B18" s="73" t="s">
        <v>146</v>
      </c>
      <c r="C18" s="103">
        <f>'خلاصه اختصاصی'!C71</f>
        <v>0</v>
      </c>
      <c r="D18" s="27">
        <f>'خلاصه اختصاصی'!D71</f>
        <v>0</v>
      </c>
      <c r="E18" s="116">
        <f>'خلاصه اختصاصی'!E71</f>
        <v>0</v>
      </c>
    </row>
    <row r="19" spans="1:5" x14ac:dyDescent="0.25">
      <c r="A19" s="117"/>
      <c r="B19" s="27" t="s">
        <v>149</v>
      </c>
      <c r="C19" s="103">
        <f>'خلاصه اختصاصی'!C72</f>
        <v>0</v>
      </c>
      <c r="D19" s="27">
        <f>'خلاصه اختصاصی'!D72</f>
        <v>0</v>
      </c>
      <c r="E19" s="116">
        <f>'خلاصه اختصاصی'!E72</f>
        <v>0</v>
      </c>
    </row>
    <row r="20" spans="1:5" s="109" customFormat="1" ht="40.5" x14ac:dyDescent="0.25">
      <c r="A20" s="117"/>
      <c r="B20" s="113" t="s">
        <v>172</v>
      </c>
      <c r="C20" s="103">
        <f>'خلاصه اختصاصی'!C73</f>
        <v>0</v>
      </c>
      <c r="D20" s="27">
        <f>'خلاصه اختصاصی'!D73</f>
        <v>0</v>
      </c>
      <c r="E20" s="116">
        <f>'خلاصه اختصاصی'!E73</f>
        <v>0</v>
      </c>
    </row>
    <row r="21" spans="1:5" s="110" customFormat="1" ht="45" x14ac:dyDescent="0.25">
      <c r="A21" s="117"/>
      <c r="B21" s="112" t="s">
        <v>169</v>
      </c>
      <c r="C21" s="103">
        <f>'خلاصه اختصاصی'!C74</f>
        <v>0</v>
      </c>
      <c r="D21" s="27">
        <f>'خلاصه اختصاصی'!D74</f>
        <v>0</v>
      </c>
      <c r="E21" s="116">
        <f>'خلاصه اختصاصی'!E74</f>
        <v>0</v>
      </c>
    </row>
    <row r="22" spans="1:5" s="110" customFormat="1" x14ac:dyDescent="0.25">
      <c r="A22" s="117"/>
      <c r="B22" s="112" t="s">
        <v>170</v>
      </c>
      <c r="C22" s="103">
        <f>'خلاصه اختصاصی'!C75</f>
        <v>0</v>
      </c>
      <c r="D22" s="27">
        <f>'خلاصه اختصاصی'!D75</f>
        <v>0</v>
      </c>
      <c r="E22" s="116">
        <f>'خلاصه اختصاصی'!E75</f>
        <v>0</v>
      </c>
    </row>
    <row r="23" spans="1:5" s="110" customFormat="1" x14ac:dyDescent="0.25">
      <c r="A23" s="117"/>
      <c r="B23" s="112" t="s">
        <v>171</v>
      </c>
      <c r="C23" s="103">
        <f>'خلاصه اختصاصی'!C76</f>
        <v>0</v>
      </c>
      <c r="D23" s="27">
        <f>'خلاصه اختصاصی'!D76</f>
        <v>0</v>
      </c>
      <c r="E23" s="116">
        <f>'خلاصه اختصاصی'!E76</f>
        <v>0</v>
      </c>
    </row>
    <row r="24" spans="1:5" s="140" customFormat="1" x14ac:dyDescent="0.25">
      <c r="A24" s="141"/>
      <c r="B24" s="112"/>
      <c r="C24" s="103"/>
      <c r="D24" s="27"/>
      <c r="E24" s="116"/>
    </row>
    <row r="25" spans="1:5" s="110" customFormat="1" x14ac:dyDescent="0.25">
      <c r="A25" s="117"/>
      <c r="B25" s="27"/>
      <c r="C25" s="27"/>
      <c r="D25" s="27"/>
      <c r="E25" s="116"/>
    </row>
    <row r="26" spans="1:5" ht="26.25" thickBot="1" x14ac:dyDescent="0.3">
      <c r="A26" s="702" t="s">
        <v>4</v>
      </c>
      <c r="B26" s="703"/>
      <c r="C26" s="118">
        <f>SUM(C6:C25)</f>
        <v>0</v>
      </c>
      <c r="D26" s="118">
        <f>SUM(D6:D25)</f>
        <v>0</v>
      </c>
      <c r="E26" s="119">
        <f>SUM(E6:E25)</f>
        <v>0</v>
      </c>
    </row>
  </sheetData>
  <mergeCells count="6">
    <mergeCell ref="A26:B26"/>
    <mergeCell ref="B1:E1"/>
    <mergeCell ref="A2:E2"/>
    <mergeCell ref="A4:E4"/>
    <mergeCell ref="A5:B5"/>
    <mergeCell ref="A6:A18"/>
  </mergeCells>
  <pageMargins left="0" right="0" top="0" bottom="0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F441-2D2E-47D0-A83D-E03E4CA9C637}">
  <dimension ref="A1:WQZ28"/>
  <sheetViews>
    <sheetView rightToLeft="1" topLeftCell="B1" zoomScale="106" zoomScaleNormal="106" workbookViewId="0">
      <selection activeCell="B11" sqref="B11"/>
    </sheetView>
  </sheetViews>
  <sheetFormatPr defaultColWidth="12.140625" defaultRowHeight="25.5" x14ac:dyDescent="0.25"/>
  <cols>
    <col min="1" max="1" width="0" style="14" hidden="1" customWidth="1"/>
    <col min="2" max="2" width="55" style="14" customWidth="1"/>
    <col min="3" max="3" width="16.140625" style="14" bestFit="1" customWidth="1"/>
    <col min="4" max="5" width="15.28515625" style="14" customWidth="1"/>
    <col min="6" max="6" width="20.42578125" style="14" bestFit="1" customWidth="1"/>
    <col min="7" max="133" width="12.140625" style="14"/>
    <col min="134" max="137" width="0" style="14" hidden="1" customWidth="1"/>
    <col min="138" max="138" width="14.28515625" style="14" bestFit="1" customWidth="1"/>
    <col min="139" max="139" width="15.5703125" style="14" bestFit="1" customWidth="1"/>
    <col min="140" max="140" width="0" style="14" hidden="1" customWidth="1"/>
    <col min="141" max="141" width="15.5703125" style="14" bestFit="1" customWidth="1"/>
    <col min="142" max="142" width="0" style="14" hidden="1" customWidth="1"/>
    <col min="143" max="143" width="66.5703125" style="14" customWidth="1"/>
    <col min="144" max="144" width="0" style="14" hidden="1" customWidth="1"/>
    <col min="145" max="389" width="12.140625" style="14"/>
    <col min="390" max="393" width="0" style="14" hidden="1" customWidth="1"/>
    <col min="394" max="394" width="14.28515625" style="14" bestFit="1" customWidth="1"/>
    <col min="395" max="395" width="15.5703125" style="14" bestFit="1" customWidth="1"/>
    <col min="396" max="396" width="0" style="14" hidden="1" customWidth="1"/>
    <col min="397" max="397" width="15.5703125" style="14" bestFit="1" customWidth="1"/>
    <col min="398" max="398" width="0" style="14" hidden="1" customWidth="1"/>
    <col min="399" max="399" width="66.5703125" style="14" customWidth="1"/>
    <col min="400" max="400" width="0" style="14" hidden="1" customWidth="1"/>
    <col min="401" max="645" width="12.140625" style="14"/>
    <col min="646" max="649" width="0" style="14" hidden="1" customWidth="1"/>
    <col min="650" max="650" width="14.28515625" style="14" bestFit="1" customWidth="1"/>
    <col min="651" max="651" width="15.5703125" style="14" bestFit="1" customWidth="1"/>
    <col min="652" max="652" width="0" style="14" hidden="1" customWidth="1"/>
    <col min="653" max="653" width="15.5703125" style="14" bestFit="1" customWidth="1"/>
    <col min="654" max="654" width="0" style="14" hidden="1" customWidth="1"/>
    <col min="655" max="655" width="66.5703125" style="14" customWidth="1"/>
    <col min="656" max="656" width="0" style="14" hidden="1" customWidth="1"/>
    <col min="657" max="901" width="12.140625" style="14"/>
    <col min="902" max="905" width="0" style="14" hidden="1" customWidth="1"/>
    <col min="906" max="906" width="14.28515625" style="14" bestFit="1" customWidth="1"/>
    <col min="907" max="907" width="15.5703125" style="14" bestFit="1" customWidth="1"/>
    <col min="908" max="908" width="0" style="14" hidden="1" customWidth="1"/>
    <col min="909" max="909" width="15.5703125" style="14" bestFit="1" customWidth="1"/>
    <col min="910" max="910" width="0" style="14" hidden="1" customWidth="1"/>
    <col min="911" max="911" width="66.5703125" style="14" customWidth="1"/>
    <col min="912" max="912" width="0" style="14" hidden="1" customWidth="1"/>
    <col min="913" max="1157" width="12.140625" style="14"/>
    <col min="1158" max="1161" width="0" style="14" hidden="1" customWidth="1"/>
    <col min="1162" max="1162" width="14.28515625" style="14" bestFit="1" customWidth="1"/>
    <col min="1163" max="1163" width="15.5703125" style="14" bestFit="1" customWidth="1"/>
    <col min="1164" max="1164" width="0" style="14" hidden="1" customWidth="1"/>
    <col min="1165" max="1165" width="15.5703125" style="14" bestFit="1" customWidth="1"/>
    <col min="1166" max="1166" width="0" style="14" hidden="1" customWidth="1"/>
    <col min="1167" max="1167" width="66.5703125" style="14" customWidth="1"/>
    <col min="1168" max="1168" width="0" style="14" hidden="1" customWidth="1"/>
    <col min="1169" max="1413" width="12.140625" style="14"/>
    <col min="1414" max="1417" width="0" style="14" hidden="1" customWidth="1"/>
    <col min="1418" max="1418" width="14.28515625" style="14" bestFit="1" customWidth="1"/>
    <col min="1419" max="1419" width="15.5703125" style="14" bestFit="1" customWidth="1"/>
    <col min="1420" max="1420" width="0" style="14" hidden="1" customWidth="1"/>
    <col min="1421" max="1421" width="15.5703125" style="14" bestFit="1" customWidth="1"/>
    <col min="1422" max="1422" width="0" style="14" hidden="1" customWidth="1"/>
    <col min="1423" max="1423" width="66.5703125" style="14" customWidth="1"/>
    <col min="1424" max="1424" width="0" style="14" hidden="1" customWidth="1"/>
    <col min="1425" max="1669" width="12.140625" style="14"/>
    <col min="1670" max="1673" width="0" style="14" hidden="1" customWidth="1"/>
    <col min="1674" max="1674" width="14.28515625" style="14" bestFit="1" customWidth="1"/>
    <col min="1675" max="1675" width="15.5703125" style="14" bestFit="1" customWidth="1"/>
    <col min="1676" max="1676" width="0" style="14" hidden="1" customWidth="1"/>
    <col min="1677" max="1677" width="15.5703125" style="14" bestFit="1" customWidth="1"/>
    <col min="1678" max="1678" width="0" style="14" hidden="1" customWidth="1"/>
    <col min="1679" max="1679" width="66.5703125" style="14" customWidth="1"/>
    <col min="1680" max="1680" width="0" style="14" hidden="1" customWidth="1"/>
    <col min="1681" max="1925" width="12.140625" style="14"/>
    <col min="1926" max="1929" width="0" style="14" hidden="1" customWidth="1"/>
    <col min="1930" max="1930" width="14.28515625" style="14" bestFit="1" customWidth="1"/>
    <col min="1931" max="1931" width="15.5703125" style="14" bestFit="1" customWidth="1"/>
    <col min="1932" max="1932" width="0" style="14" hidden="1" customWidth="1"/>
    <col min="1933" max="1933" width="15.5703125" style="14" bestFit="1" customWidth="1"/>
    <col min="1934" max="1934" width="0" style="14" hidden="1" customWidth="1"/>
    <col min="1935" max="1935" width="66.5703125" style="14" customWidth="1"/>
    <col min="1936" max="1936" width="0" style="14" hidden="1" customWidth="1"/>
    <col min="1937" max="2181" width="12.140625" style="14"/>
    <col min="2182" max="2185" width="0" style="14" hidden="1" customWidth="1"/>
    <col min="2186" max="2186" width="14.28515625" style="14" bestFit="1" customWidth="1"/>
    <col min="2187" max="2187" width="15.5703125" style="14" bestFit="1" customWidth="1"/>
    <col min="2188" max="2188" width="0" style="14" hidden="1" customWidth="1"/>
    <col min="2189" max="2189" width="15.5703125" style="14" bestFit="1" customWidth="1"/>
    <col min="2190" max="2190" width="0" style="14" hidden="1" customWidth="1"/>
    <col min="2191" max="2191" width="66.5703125" style="14" customWidth="1"/>
    <col min="2192" max="2192" width="0" style="14" hidden="1" customWidth="1"/>
    <col min="2193" max="2437" width="12.140625" style="14"/>
    <col min="2438" max="2441" width="0" style="14" hidden="1" customWidth="1"/>
    <col min="2442" max="2442" width="14.28515625" style="14" bestFit="1" customWidth="1"/>
    <col min="2443" max="2443" width="15.5703125" style="14" bestFit="1" customWidth="1"/>
    <col min="2444" max="2444" width="0" style="14" hidden="1" customWidth="1"/>
    <col min="2445" max="2445" width="15.5703125" style="14" bestFit="1" customWidth="1"/>
    <col min="2446" max="2446" width="0" style="14" hidden="1" customWidth="1"/>
    <col min="2447" max="2447" width="66.5703125" style="14" customWidth="1"/>
    <col min="2448" max="2448" width="0" style="14" hidden="1" customWidth="1"/>
    <col min="2449" max="2693" width="12.140625" style="14"/>
    <col min="2694" max="2697" width="0" style="14" hidden="1" customWidth="1"/>
    <col min="2698" max="2698" width="14.28515625" style="14" bestFit="1" customWidth="1"/>
    <col min="2699" max="2699" width="15.5703125" style="14" bestFit="1" customWidth="1"/>
    <col min="2700" max="2700" width="0" style="14" hidden="1" customWidth="1"/>
    <col min="2701" max="2701" width="15.5703125" style="14" bestFit="1" customWidth="1"/>
    <col min="2702" max="2702" width="0" style="14" hidden="1" customWidth="1"/>
    <col min="2703" max="2703" width="66.5703125" style="14" customWidth="1"/>
    <col min="2704" max="2704" width="0" style="14" hidden="1" customWidth="1"/>
    <col min="2705" max="2949" width="12.140625" style="14"/>
    <col min="2950" max="2953" width="0" style="14" hidden="1" customWidth="1"/>
    <col min="2954" max="2954" width="14.28515625" style="14" bestFit="1" customWidth="1"/>
    <col min="2955" max="2955" width="15.5703125" style="14" bestFit="1" customWidth="1"/>
    <col min="2956" max="2956" width="0" style="14" hidden="1" customWidth="1"/>
    <col min="2957" max="2957" width="15.5703125" style="14" bestFit="1" customWidth="1"/>
    <col min="2958" max="2958" width="0" style="14" hidden="1" customWidth="1"/>
    <col min="2959" max="2959" width="66.5703125" style="14" customWidth="1"/>
    <col min="2960" max="2960" width="0" style="14" hidden="1" customWidth="1"/>
    <col min="2961" max="3205" width="12.140625" style="14"/>
    <col min="3206" max="3209" width="0" style="14" hidden="1" customWidth="1"/>
    <col min="3210" max="3210" width="14.28515625" style="14" bestFit="1" customWidth="1"/>
    <col min="3211" max="3211" width="15.5703125" style="14" bestFit="1" customWidth="1"/>
    <col min="3212" max="3212" width="0" style="14" hidden="1" customWidth="1"/>
    <col min="3213" max="3213" width="15.5703125" style="14" bestFit="1" customWidth="1"/>
    <col min="3214" max="3214" width="0" style="14" hidden="1" customWidth="1"/>
    <col min="3215" max="3215" width="66.5703125" style="14" customWidth="1"/>
    <col min="3216" max="3216" width="0" style="14" hidden="1" customWidth="1"/>
    <col min="3217" max="3461" width="12.140625" style="14"/>
    <col min="3462" max="3465" width="0" style="14" hidden="1" customWidth="1"/>
    <col min="3466" max="3466" width="14.28515625" style="14" bestFit="1" customWidth="1"/>
    <col min="3467" max="3467" width="15.5703125" style="14" bestFit="1" customWidth="1"/>
    <col min="3468" max="3468" width="0" style="14" hidden="1" customWidth="1"/>
    <col min="3469" max="3469" width="15.5703125" style="14" bestFit="1" customWidth="1"/>
    <col min="3470" max="3470" width="0" style="14" hidden="1" customWidth="1"/>
    <col min="3471" max="3471" width="66.5703125" style="14" customWidth="1"/>
    <col min="3472" max="3472" width="0" style="14" hidden="1" customWidth="1"/>
    <col min="3473" max="3717" width="12.140625" style="14"/>
    <col min="3718" max="3721" width="0" style="14" hidden="1" customWidth="1"/>
    <col min="3722" max="3722" width="14.28515625" style="14" bestFit="1" customWidth="1"/>
    <col min="3723" max="3723" width="15.5703125" style="14" bestFit="1" customWidth="1"/>
    <col min="3724" max="3724" width="0" style="14" hidden="1" customWidth="1"/>
    <col min="3725" max="3725" width="15.5703125" style="14" bestFit="1" customWidth="1"/>
    <col min="3726" max="3726" width="0" style="14" hidden="1" customWidth="1"/>
    <col min="3727" max="3727" width="66.5703125" style="14" customWidth="1"/>
    <col min="3728" max="3728" width="0" style="14" hidden="1" customWidth="1"/>
    <col min="3729" max="3973" width="12.140625" style="14"/>
    <col min="3974" max="3977" width="0" style="14" hidden="1" customWidth="1"/>
    <col min="3978" max="3978" width="14.28515625" style="14" bestFit="1" customWidth="1"/>
    <col min="3979" max="3979" width="15.5703125" style="14" bestFit="1" customWidth="1"/>
    <col min="3980" max="3980" width="0" style="14" hidden="1" customWidth="1"/>
    <col min="3981" max="3981" width="15.5703125" style="14" bestFit="1" customWidth="1"/>
    <col min="3982" max="3982" width="0" style="14" hidden="1" customWidth="1"/>
    <col min="3983" max="3983" width="66.5703125" style="14" customWidth="1"/>
    <col min="3984" max="3984" width="0" style="14" hidden="1" customWidth="1"/>
    <col min="3985" max="4229" width="12.140625" style="14"/>
    <col min="4230" max="4233" width="0" style="14" hidden="1" customWidth="1"/>
    <col min="4234" max="4234" width="14.28515625" style="14" bestFit="1" customWidth="1"/>
    <col min="4235" max="4235" width="15.5703125" style="14" bestFit="1" customWidth="1"/>
    <col min="4236" max="4236" width="0" style="14" hidden="1" customWidth="1"/>
    <col min="4237" max="4237" width="15.5703125" style="14" bestFit="1" customWidth="1"/>
    <col min="4238" max="4238" width="0" style="14" hidden="1" customWidth="1"/>
    <col min="4239" max="4239" width="66.5703125" style="14" customWidth="1"/>
    <col min="4240" max="4240" width="0" style="14" hidden="1" customWidth="1"/>
    <col min="4241" max="4485" width="12.140625" style="14"/>
    <col min="4486" max="4489" width="0" style="14" hidden="1" customWidth="1"/>
    <col min="4490" max="4490" width="14.28515625" style="14" bestFit="1" customWidth="1"/>
    <col min="4491" max="4491" width="15.5703125" style="14" bestFit="1" customWidth="1"/>
    <col min="4492" max="4492" width="0" style="14" hidden="1" customWidth="1"/>
    <col min="4493" max="4493" width="15.5703125" style="14" bestFit="1" customWidth="1"/>
    <col min="4494" max="4494" width="0" style="14" hidden="1" customWidth="1"/>
    <col min="4495" max="4495" width="66.5703125" style="14" customWidth="1"/>
    <col min="4496" max="4496" width="0" style="14" hidden="1" customWidth="1"/>
    <col min="4497" max="4741" width="12.140625" style="14"/>
    <col min="4742" max="4745" width="0" style="14" hidden="1" customWidth="1"/>
    <col min="4746" max="4746" width="14.28515625" style="14" bestFit="1" customWidth="1"/>
    <col min="4747" max="4747" width="15.5703125" style="14" bestFit="1" customWidth="1"/>
    <col min="4748" max="4748" width="0" style="14" hidden="1" customWidth="1"/>
    <col min="4749" max="4749" width="15.5703125" style="14" bestFit="1" customWidth="1"/>
    <col min="4750" max="4750" width="0" style="14" hidden="1" customWidth="1"/>
    <col min="4751" max="4751" width="66.5703125" style="14" customWidth="1"/>
    <col min="4752" max="4752" width="0" style="14" hidden="1" customWidth="1"/>
    <col min="4753" max="4997" width="12.140625" style="14"/>
    <col min="4998" max="5001" width="0" style="14" hidden="1" customWidth="1"/>
    <col min="5002" max="5002" width="14.28515625" style="14" bestFit="1" customWidth="1"/>
    <col min="5003" max="5003" width="15.5703125" style="14" bestFit="1" customWidth="1"/>
    <col min="5004" max="5004" width="0" style="14" hidden="1" customWidth="1"/>
    <col min="5005" max="5005" width="15.5703125" style="14" bestFit="1" customWidth="1"/>
    <col min="5006" max="5006" width="0" style="14" hidden="1" customWidth="1"/>
    <col min="5007" max="5007" width="66.5703125" style="14" customWidth="1"/>
    <col min="5008" max="5008" width="0" style="14" hidden="1" customWidth="1"/>
    <col min="5009" max="5253" width="12.140625" style="14"/>
    <col min="5254" max="5257" width="0" style="14" hidden="1" customWidth="1"/>
    <col min="5258" max="5258" width="14.28515625" style="14" bestFit="1" customWidth="1"/>
    <col min="5259" max="5259" width="15.5703125" style="14" bestFit="1" customWidth="1"/>
    <col min="5260" max="5260" width="0" style="14" hidden="1" customWidth="1"/>
    <col min="5261" max="5261" width="15.5703125" style="14" bestFit="1" customWidth="1"/>
    <col min="5262" max="5262" width="0" style="14" hidden="1" customWidth="1"/>
    <col min="5263" max="5263" width="66.5703125" style="14" customWidth="1"/>
    <col min="5264" max="5264" width="0" style="14" hidden="1" customWidth="1"/>
    <col min="5265" max="5509" width="12.140625" style="14"/>
    <col min="5510" max="5513" width="0" style="14" hidden="1" customWidth="1"/>
    <col min="5514" max="5514" width="14.28515625" style="14" bestFit="1" customWidth="1"/>
    <col min="5515" max="5515" width="15.5703125" style="14" bestFit="1" customWidth="1"/>
    <col min="5516" max="5516" width="0" style="14" hidden="1" customWidth="1"/>
    <col min="5517" max="5517" width="15.5703125" style="14" bestFit="1" customWidth="1"/>
    <col min="5518" max="5518" width="0" style="14" hidden="1" customWidth="1"/>
    <col min="5519" max="5519" width="66.5703125" style="14" customWidth="1"/>
    <col min="5520" max="5520" width="0" style="14" hidden="1" customWidth="1"/>
    <col min="5521" max="5765" width="12.140625" style="14"/>
    <col min="5766" max="5769" width="0" style="14" hidden="1" customWidth="1"/>
    <col min="5770" max="5770" width="14.28515625" style="14" bestFit="1" customWidth="1"/>
    <col min="5771" max="5771" width="15.5703125" style="14" bestFit="1" customWidth="1"/>
    <col min="5772" max="5772" width="0" style="14" hidden="1" customWidth="1"/>
    <col min="5773" max="5773" width="15.5703125" style="14" bestFit="1" customWidth="1"/>
    <col min="5774" max="5774" width="0" style="14" hidden="1" customWidth="1"/>
    <col min="5775" max="5775" width="66.5703125" style="14" customWidth="1"/>
    <col min="5776" max="5776" width="0" style="14" hidden="1" customWidth="1"/>
    <col min="5777" max="6021" width="12.140625" style="14"/>
    <col min="6022" max="6025" width="0" style="14" hidden="1" customWidth="1"/>
    <col min="6026" max="6026" width="14.28515625" style="14" bestFit="1" customWidth="1"/>
    <col min="6027" max="6027" width="15.5703125" style="14" bestFit="1" customWidth="1"/>
    <col min="6028" max="6028" width="0" style="14" hidden="1" customWidth="1"/>
    <col min="6029" max="6029" width="15.5703125" style="14" bestFit="1" customWidth="1"/>
    <col min="6030" max="6030" width="0" style="14" hidden="1" customWidth="1"/>
    <col min="6031" max="6031" width="66.5703125" style="14" customWidth="1"/>
    <col min="6032" max="6032" width="0" style="14" hidden="1" customWidth="1"/>
    <col min="6033" max="6277" width="12.140625" style="14"/>
    <col min="6278" max="6281" width="0" style="14" hidden="1" customWidth="1"/>
    <col min="6282" max="6282" width="14.28515625" style="14" bestFit="1" customWidth="1"/>
    <col min="6283" max="6283" width="15.5703125" style="14" bestFit="1" customWidth="1"/>
    <col min="6284" max="6284" width="0" style="14" hidden="1" customWidth="1"/>
    <col min="6285" max="6285" width="15.5703125" style="14" bestFit="1" customWidth="1"/>
    <col min="6286" max="6286" width="0" style="14" hidden="1" customWidth="1"/>
    <col min="6287" max="6287" width="66.5703125" style="14" customWidth="1"/>
    <col min="6288" max="6288" width="0" style="14" hidden="1" customWidth="1"/>
    <col min="6289" max="6533" width="12.140625" style="14"/>
    <col min="6534" max="6537" width="0" style="14" hidden="1" customWidth="1"/>
    <col min="6538" max="6538" width="14.28515625" style="14" bestFit="1" customWidth="1"/>
    <col min="6539" max="6539" width="15.5703125" style="14" bestFit="1" customWidth="1"/>
    <col min="6540" max="6540" width="0" style="14" hidden="1" customWidth="1"/>
    <col min="6541" max="6541" width="15.5703125" style="14" bestFit="1" customWidth="1"/>
    <col min="6542" max="6542" width="0" style="14" hidden="1" customWidth="1"/>
    <col min="6543" max="6543" width="66.5703125" style="14" customWidth="1"/>
    <col min="6544" max="6544" width="0" style="14" hidden="1" customWidth="1"/>
    <col min="6545" max="6789" width="12.140625" style="14"/>
    <col min="6790" max="6793" width="0" style="14" hidden="1" customWidth="1"/>
    <col min="6794" max="6794" width="14.28515625" style="14" bestFit="1" customWidth="1"/>
    <col min="6795" max="6795" width="15.5703125" style="14" bestFit="1" customWidth="1"/>
    <col min="6796" max="6796" width="0" style="14" hidden="1" customWidth="1"/>
    <col min="6797" max="6797" width="15.5703125" style="14" bestFit="1" customWidth="1"/>
    <col min="6798" max="6798" width="0" style="14" hidden="1" customWidth="1"/>
    <col min="6799" max="6799" width="66.5703125" style="14" customWidth="1"/>
    <col min="6800" max="6800" width="0" style="14" hidden="1" customWidth="1"/>
    <col min="6801" max="7045" width="12.140625" style="14"/>
    <col min="7046" max="7049" width="0" style="14" hidden="1" customWidth="1"/>
    <col min="7050" max="7050" width="14.28515625" style="14" bestFit="1" customWidth="1"/>
    <col min="7051" max="7051" width="15.5703125" style="14" bestFit="1" customWidth="1"/>
    <col min="7052" max="7052" width="0" style="14" hidden="1" customWidth="1"/>
    <col min="7053" max="7053" width="15.5703125" style="14" bestFit="1" customWidth="1"/>
    <col min="7054" max="7054" width="0" style="14" hidden="1" customWidth="1"/>
    <col min="7055" max="7055" width="66.5703125" style="14" customWidth="1"/>
    <col min="7056" max="7056" width="0" style="14" hidden="1" customWidth="1"/>
    <col min="7057" max="7301" width="12.140625" style="14"/>
    <col min="7302" max="7305" width="0" style="14" hidden="1" customWidth="1"/>
    <col min="7306" max="7306" width="14.28515625" style="14" bestFit="1" customWidth="1"/>
    <col min="7307" max="7307" width="15.5703125" style="14" bestFit="1" customWidth="1"/>
    <col min="7308" max="7308" width="0" style="14" hidden="1" customWidth="1"/>
    <col min="7309" max="7309" width="15.5703125" style="14" bestFit="1" customWidth="1"/>
    <col min="7310" max="7310" width="0" style="14" hidden="1" customWidth="1"/>
    <col min="7311" max="7311" width="66.5703125" style="14" customWidth="1"/>
    <col min="7312" max="7312" width="0" style="14" hidden="1" customWidth="1"/>
    <col min="7313" max="7557" width="12.140625" style="14"/>
    <col min="7558" max="7561" width="0" style="14" hidden="1" customWidth="1"/>
    <col min="7562" max="7562" width="14.28515625" style="14" bestFit="1" customWidth="1"/>
    <col min="7563" max="7563" width="15.5703125" style="14" bestFit="1" customWidth="1"/>
    <col min="7564" max="7564" width="0" style="14" hidden="1" customWidth="1"/>
    <col min="7565" max="7565" width="15.5703125" style="14" bestFit="1" customWidth="1"/>
    <col min="7566" max="7566" width="0" style="14" hidden="1" customWidth="1"/>
    <col min="7567" max="7567" width="66.5703125" style="14" customWidth="1"/>
    <col min="7568" max="7568" width="0" style="14" hidden="1" customWidth="1"/>
    <col min="7569" max="7813" width="12.140625" style="14"/>
    <col min="7814" max="7817" width="0" style="14" hidden="1" customWidth="1"/>
    <col min="7818" max="7818" width="14.28515625" style="14" bestFit="1" customWidth="1"/>
    <col min="7819" max="7819" width="15.5703125" style="14" bestFit="1" customWidth="1"/>
    <col min="7820" max="7820" width="0" style="14" hidden="1" customWidth="1"/>
    <col min="7821" max="7821" width="15.5703125" style="14" bestFit="1" customWidth="1"/>
    <col min="7822" max="7822" width="0" style="14" hidden="1" customWidth="1"/>
    <col min="7823" max="7823" width="66.5703125" style="14" customWidth="1"/>
    <col min="7824" max="7824" width="0" style="14" hidden="1" customWidth="1"/>
    <col min="7825" max="8069" width="12.140625" style="14"/>
    <col min="8070" max="8073" width="0" style="14" hidden="1" customWidth="1"/>
    <col min="8074" max="8074" width="14.28515625" style="14" bestFit="1" customWidth="1"/>
    <col min="8075" max="8075" width="15.5703125" style="14" bestFit="1" customWidth="1"/>
    <col min="8076" max="8076" width="0" style="14" hidden="1" customWidth="1"/>
    <col min="8077" max="8077" width="15.5703125" style="14" bestFit="1" customWidth="1"/>
    <col min="8078" max="8078" width="0" style="14" hidden="1" customWidth="1"/>
    <col min="8079" max="8079" width="66.5703125" style="14" customWidth="1"/>
    <col min="8080" max="8080" width="0" style="14" hidden="1" customWidth="1"/>
    <col min="8081" max="8325" width="12.140625" style="14"/>
    <col min="8326" max="8329" width="0" style="14" hidden="1" customWidth="1"/>
    <col min="8330" max="8330" width="14.28515625" style="14" bestFit="1" customWidth="1"/>
    <col min="8331" max="8331" width="15.5703125" style="14" bestFit="1" customWidth="1"/>
    <col min="8332" max="8332" width="0" style="14" hidden="1" customWidth="1"/>
    <col min="8333" max="8333" width="15.5703125" style="14" bestFit="1" customWidth="1"/>
    <col min="8334" max="8334" width="0" style="14" hidden="1" customWidth="1"/>
    <col min="8335" max="8335" width="66.5703125" style="14" customWidth="1"/>
    <col min="8336" max="8336" width="0" style="14" hidden="1" customWidth="1"/>
    <col min="8337" max="8581" width="12.140625" style="14"/>
    <col min="8582" max="8585" width="0" style="14" hidden="1" customWidth="1"/>
    <col min="8586" max="8586" width="14.28515625" style="14" bestFit="1" customWidth="1"/>
    <col min="8587" max="8587" width="15.5703125" style="14" bestFit="1" customWidth="1"/>
    <col min="8588" max="8588" width="0" style="14" hidden="1" customWidth="1"/>
    <col min="8589" max="8589" width="15.5703125" style="14" bestFit="1" customWidth="1"/>
    <col min="8590" max="8590" width="0" style="14" hidden="1" customWidth="1"/>
    <col min="8591" max="8591" width="66.5703125" style="14" customWidth="1"/>
    <col min="8592" max="8592" width="0" style="14" hidden="1" customWidth="1"/>
    <col min="8593" max="8837" width="12.140625" style="14"/>
    <col min="8838" max="8841" width="0" style="14" hidden="1" customWidth="1"/>
    <col min="8842" max="8842" width="14.28515625" style="14" bestFit="1" customWidth="1"/>
    <col min="8843" max="8843" width="15.5703125" style="14" bestFit="1" customWidth="1"/>
    <col min="8844" max="8844" width="0" style="14" hidden="1" customWidth="1"/>
    <col min="8845" max="8845" width="15.5703125" style="14" bestFit="1" customWidth="1"/>
    <col min="8846" max="8846" width="0" style="14" hidden="1" customWidth="1"/>
    <col min="8847" max="8847" width="66.5703125" style="14" customWidth="1"/>
    <col min="8848" max="8848" width="0" style="14" hidden="1" customWidth="1"/>
    <col min="8849" max="9093" width="12.140625" style="14"/>
    <col min="9094" max="9097" width="0" style="14" hidden="1" customWidth="1"/>
    <col min="9098" max="9098" width="14.28515625" style="14" bestFit="1" customWidth="1"/>
    <col min="9099" max="9099" width="15.5703125" style="14" bestFit="1" customWidth="1"/>
    <col min="9100" max="9100" width="0" style="14" hidden="1" customWidth="1"/>
    <col min="9101" max="9101" width="15.5703125" style="14" bestFit="1" customWidth="1"/>
    <col min="9102" max="9102" width="0" style="14" hidden="1" customWidth="1"/>
    <col min="9103" max="9103" width="66.5703125" style="14" customWidth="1"/>
    <col min="9104" max="9104" width="0" style="14" hidden="1" customWidth="1"/>
    <col min="9105" max="9349" width="12.140625" style="14"/>
    <col min="9350" max="9353" width="0" style="14" hidden="1" customWidth="1"/>
    <col min="9354" max="9354" width="14.28515625" style="14" bestFit="1" customWidth="1"/>
    <col min="9355" max="9355" width="15.5703125" style="14" bestFit="1" customWidth="1"/>
    <col min="9356" max="9356" width="0" style="14" hidden="1" customWidth="1"/>
    <col min="9357" max="9357" width="15.5703125" style="14" bestFit="1" customWidth="1"/>
    <col min="9358" max="9358" width="0" style="14" hidden="1" customWidth="1"/>
    <col min="9359" max="9359" width="66.5703125" style="14" customWidth="1"/>
    <col min="9360" max="9360" width="0" style="14" hidden="1" customWidth="1"/>
    <col min="9361" max="9605" width="12.140625" style="14"/>
    <col min="9606" max="9609" width="0" style="14" hidden="1" customWidth="1"/>
    <col min="9610" max="9610" width="14.28515625" style="14" bestFit="1" customWidth="1"/>
    <col min="9611" max="9611" width="15.5703125" style="14" bestFit="1" customWidth="1"/>
    <col min="9612" max="9612" width="0" style="14" hidden="1" customWidth="1"/>
    <col min="9613" max="9613" width="15.5703125" style="14" bestFit="1" customWidth="1"/>
    <col min="9614" max="9614" width="0" style="14" hidden="1" customWidth="1"/>
    <col min="9615" max="9615" width="66.5703125" style="14" customWidth="1"/>
    <col min="9616" max="9616" width="0" style="14" hidden="1" customWidth="1"/>
    <col min="9617" max="9861" width="12.140625" style="14"/>
    <col min="9862" max="9865" width="0" style="14" hidden="1" customWidth="1"/>
    <col min="9866" max="9866" width="14.28515625" style="14" bestFit="1" customWidth="1"/>
    <col min="9867" max="9867" width="15.5703125" style="14" bestFit="1" customWidth="1"/>
    <col min="9868" max="9868" width="0" style="14" hidden="1" customWidth="1"/>
    <col min="9869" max="9869" width="15.5703125" style="14" bestFit="1" customWidth="1"/>
    <col min="9870" max="9870" width="0" style="14" hidden="1" customWidth="1"/>
    <col min="9871" max="9871" width="66.5703125" style="14" customWidth="1"/>
    <col min="9872" max="9872" width="0" style="14" hidden="1" customWidth="1"/>
    <col min="9873" max="10117" width="12.140625" style="14"/>
    <col min="10118" max="10121" width="0" style="14" hidden="1" customWidth="1"/>
    <col min="10122" max="10122" width="14.28515625" style="14" bestFit="1" customWidth="1"/>
    <col min="10123" max="10123" width="15.5703125" style="14" bestFit="1" customWidth="1"/>
    <col min="10124" max="10124" width="0" style="14" hidden="1" customWidth="1"/>
    <col min="10125" max="10125" width="15.5703125" style="14" bestFit="1" customWidth="1"/>
    <col min="10126" max="10126" width="0" style="14" hidden="1" customWidth="1"/>
    <col min="10127" max="10127" width="66.5703125" style="14" customWidth="1"/>
    <col min="10128" max="10128" width="0" style="14" hidden="1" customWidth="1"/>
    <col min="10129" max="10373" width="12.140625" style="14"/>
    <col min="10374" max="10377" width="0" style="14" hidden="1" customWidth="1"/>
    <col min="10378" max="10378" width="14.28515625" style="14" bestFit="1" customWidth="1"/>
    <col min="10379" max="10379" width="15.5703125" style="14" bestFit="1" customWidth="1"/>
    <col min="10380" max="10380" width="0" style="14" hidden="1" customWidth="1"/>
    <col min="10381" max="10381" width="15.5703125" style="14" bestFit="1" customWidth="1"/>
    <col min="10382" max="10382" width="0" style="14" hidden="1" customWidth="1"/>
    <col min="10383" max="10383" width="66.5703125" style="14" customWidth="1"/>
    <col min="10384" max="10384" width="0" style="14" hidden="1" customWidth="1"/>
    <col min="10385" max="10629" width="12.140625" style="14"/>
    <col min="10630" max="10633" width="0" style="14" hidden="1" customWidth="1"/>
    <col min="10634" max="10634" width="14.28515625" style="14" bestFit="1" customWidth="1"/>
    <col min="10635" max="10635" width="15.5703125" style="14" bestFit="1" customWidth="1"/>
    <col min="10636" max="10636" width="0" style="14" hidden="1" customWidth="1"/>
    <col min="10637" max="10637" width="15.5703125" style="14" bestFit="1" customWidth="1"/>
    <col min="10638" max="10638" width="0" style="14" hidden="1" customWidth="1"/>
    <col min="10639" max="10639" width="66.5703125" style="14" customWidth="1"/>
    <col min="10640" max="10640" width="0" style="14" hidden="1" customWidth="1"/>
    <col min="10641" max="10885" width="12.140625" style="14"/>
    <col min="10886" max="10889" width="0" style="14" hidden="1" customWidth="1"/>
    <col min="10890" max="10890" width="14.28515625" style="14" bestFit="1" customWidth="1"/>
    <col min="10891" max="10891" width="15.5703125" style="14" bestFit="1" customWidth="1"/>
    <col min="10892" max="10892" width="0" style="14" hidden="1" customWidth="1"/>
    <col min="10893" max="10893" width="15.5703125" style="14" bestFit="1" customWidth="1"/>
    <col min="10894" max="10894" width="0" style="14" hidden="1" customWidth="1"/>
    <col min="10895" max="10895" width="66.5703125" style="14" customWidth="1"/>
    <col min="10896" max="10896" width="0" style="14" hidden="1" customWidth="1"/>
    <col min="10897" max="11141" width="12.140625" style="14"/>
    <col min="11142" max="11145" width="0" style="14" hidden="1" customWidth="1"/>
    <col min="11146" max="11146" width="14.28515625" style="14" bestFit="1" customWidth="1"/>
    <col min="11147" max="11147" width="15.5703125" style="14" bestFit="1" customWidth="1"/>
    <col min="11148" max="11148" width="0" style="14" hidden="1" customWidth="1"/>
    <col min="11149" max="11149" width="15.5703125" style="14" bestFit="1" customWidth="1"/>
    <col min="11150" max="11150" width="0" style="14" hidden="1" customWidth="1"/>
    <col min="11151" max="11151" width="66.5703125" style="14" customWidth="1"/>
    <col min="11152" max="11152" width="0" style="14" hidden="1" customWidth="1"/>
    <col min="11153" max="11397" width="12.140625" style="14"/>
    <col min="11398" max="11401" width="0" style="14" hidden="1" customWidth="1"/>
    <col min="11402" max="11402" width="14.28515625" style="14" bestFit="1" customWidth="1"/>
    <col min="11403" max="11403" width="15.5703125" style="14" bestFit="1" customWidth="1"/>
    <col min="11404" max="11404" width="0" style="14" hidden="1" customWidth="1"/>
    <col min="11405" max="11405" width="15.5703125" style="14" bestFit="1" customWidth="1"/>
    <col min="11406" max="11406" width="0" style="14" hidden="1" customWidth="1"/>
    <col min="11407" max="11407" width="66.5703125" style="14" customWidth="1"/>
    <col min="11408" max="11408" width="0" style="14" hidden="1" customWidth="1"/>
    <col min="11409" max="11653" width="12.140625" style="14"/>
    <col min="11654" max="11657" width="0" style="14" hidden="1" customWidth="1"/>
    <col min="11658" max="11658" width="14.28515625" style="14" bestFit="1" customWidth="1"/>
    <col min="11659" max="11659" width="15.5703125" style="14" bestFit="1" customWidth="1"/>
    <col min="11660" max="11660" width="0" style="14" hidden="1" customWidth="1"/>
    <col min="11661" max="11661" width="15.5703125" style="14" bestFit="1" customWidth="1"/>
    <col min="11662" max="11662" width="0" style="14" hidden="1" customWidth="1"/>
    <col min="11663" max="11663" width="66.5703125" style="14" customWidth="1"/>
    <col min="11664" max="11664" width="0" style="14" hidden="1" customWidth="1"/>
    <col min="11665" max="11909" width="12.140625" style="14"/>
    <col min="11910" max="11913" width="0" style="14" hidden="1" customWidth="1"/>
    <col min="11914" max="11914" width="14.28515625" style="14" bestFit="1" customWidth="1"/>
    <col min="11915" max="11915" width="15.5703125" style="14" bestFit="1" customWidth="1"/>
    <col min="11916" max="11916" width="0" style="14" hidden="1" customWidth="1"/>
    <col min="11917" max="11917" width="15.5703125" style="14" bestFit="1" customWidth="1"/>
    <col min="11918" max="11918" width="0" style="14" hidden="1" customWidth="1"/>
    <col min="11919" max="11919" width="66.5703125" style="14" customWidth="1"/>
    <col min="11920" max="11920" width="0" style="14" hidden="1" customWidth="1"/>
    <col min="11921" max="12165" width="12.140625" style="14"/>
    <col min="12166" max="12169" width="0" style="14" hidden="1" customWidth="1"/>
    <col min="12170" max="12170" width="14.28515625" style="14" bestFit="1" customWidth="1"/>
    <col min="12171" max="12171" width="15.5703125" style="14" bestFit="1" customWidth="1"/>
    <col min="12172" max="12172" width="0" style="14" hidden="1" customWidth="1"/>
    <col min="12173" max="12173" width="15.5703125" style="14" bestFit="1" customWidth="1"/>
    <col min="12174" max="12174" width="0" style="14" hidden="1" customWidth="1"/>
    <col min="12175" max="12175" width="66.5703125" style="14" customWidth="1"/>
    <col min="12176" max="12176" width="0" style="14" hidden="1" customWidth="1"/>
    <col min="12177" max="12421" width="12.140625" style="14"/>
    <col min="12422" max="12425" width="0" style="14" hidden="1" customWidth="1"/>
    <col min="12426" max="12426" width="14.28515625" style="14" bestFit="1" customWidth="1"/>
    <col min="12427" max="12427" width="15.5703125" style="14" bestFit="1" customWidth="1"/>
    <col min="12428" max="12428" width="0" style="14" hidden="1" customWidth="1"/>
    <col min="12429" max="12429" width="15.5703125" style="14" bestFit="1" customWidth="1"/>
    <col min="12430" max="12430" width="0" style="14" hidden="1" customWidth="1"/>
    <col min="12431" max="12431" width="66.5703125" style="14" customWidth="1"/>
    <col min="12432" max="12432" width="0" style="14" hidden="1" customWidth="1"/>
    <col min="12433" max="12677" width="12.140625" style="14"/>
    <col min="12678" max="12681" width="0" style="14" hidden="1" customWidth="1"/>
    <col min="12682" max="12682" width="14.28515625" style="14" bestFit="1" customWidth="1"/>
    <col min="12683" max="12683" width="15.5703125" style="14" bestFit="1" customWidth="1"/>
    <col min="12684" max="12684" width="0" style="14" hidden="1" customWidth="1"/>
    <col min="12685" max="12685" width="15.5703125" style="14" bestFit="1" customWidth="1"/>
    <col min="12686" max="12686" width="0" style="14" hidden="1" customWidth="1"/>
    <col min="12687" max="12687" width="66.5703125" style="14" customWidth="1"/>
    <col min="12688" max="12688" width="0" style="14" hidden="1" customWidth="1"/>
    <col min="12689" max="12933" width="12.140625" style="14"/>
    <col min="12934" max="12937" width="0" style="14" hidden="1" customWidth="1"/>
    <col min="12938" max="12938" width="14.28515625" style="14" bestFit="1" customWidth="1"/>
    <col min="12939" max="12939" width="15.5703125" style="14" bestFit="1" customWidth="1"/>
    <col min="12940" max="12940" width="0" style="14" hidden="1" customWidth="1"/>
    <col min="12941" max="12941" width="15.5703125" style="14" bestFit="1" customWidth="1"/>
    <col min="12942" max="12942" width="0" style="14" hidden="1" customWidth="1"/>
    <col min="12943" max="12943" width="66.5703125" style="14" customWidth="1"/>
    <col min="12944" max="12944" width="0" style="14" hidden="1" customWidth="1"/>
    <col min="12945" max="13189" width="12.140625" style="14"/>
    <col min="13190" max="13193" width="0" style="14" hidden="1" customWidth="1"/>
    <col min="13194" max="13194" width="14.28515625" style="14" bestFit="1" customWidth="1"/>
    <col min="13195" max="13195" width="15.5703125" style="14" bestFit="1" customWidth="1"/>
    <col min="13196" max="13196" width="0" style="14" hidden="1" customWidth="1"/>
    <col min="13197" max="13197" width="15.5703125" style="14" bestFit="1" customWidth="1"/>
    <col min="13198" max="13198" width="0" style="14" hidden="1" customWidth="1"/>
    <col min="13199" max="13199" width="66.5703125" style="14" customWidth="1"/>
    <col min="13200" max="13200" width="0" style="14" hidden="1" customWidth="1"/>
    <col min="13201" max="13445" width="12.140625" style="14"/>
    <col min="13446" max="13449" width="0" style="14" hidden="1" customWidth="1"/>
    <col min="13450" max="13450" width="14.28515625" style="14" bestFit="1" customWidth="1"/>
    <col min="13451" max="13451" width="15.5703125" style="14" bestFit="1" customWidth="1"/>
    <col min="13452" max="13452" width="0" style="14" hidden="1" customWidth="1"/>
    <col min="13453" max="13453" width="15.5703125" style="14" bestFit="1" customWidth="1"/>
    <col min="13454" max="13454" width="0" style="14" hidden="1" customWidth="1"/>
    <col min="13455" max="13455" width="66.5703125" style="14" customWidth="1"/>
    <col min="13456" max="13456" width="0" style="14" hidden="1" customWidth="1"/>
    <col min="13457" max="13701" width="12.140625" style="14"/>
    <col min="13702" max="13705" width="0" style="14" hidden="1" customWidth="1"/>
    <col min="13706" max="13706" width="14.28515625" style="14" bestFit="1" customWidth="1"/>
    <col min="13707" max="13707" width="15.5703125" style="14" bestFit="1" customWidth="1"/>
    <col min="13708" max="13708" width="0" style="14" hidden="1" customWidth="1"/>
    <col min="13709" max="13709" width="15.5703125" style="14" bestFit="1" customWidth="1"/>
    <col min="13710" max="13710" width="0" style="14" hidden="1" customWidth="1"/>
    <col min="13711" max="13711" width="66.5703125" style="14" customWidth="1"/>
    <col min="13712" max="13712" width="0" style="14" hidden="1" customWidth="1"/>
    <col min="13713" max="13957" width="12.140625" style="14"/>
    <col min="13958" max="13961" width="0" style="14" hidden="1" customWidth="1"/>
    <col min="13962" max="13962" width="14.28515625" style="14" bestFit="1" customWidth="1"/>
    <col min="13963" max="13963" width="15.5703125" style="14" bestFit="1" customWidth="1"/>
    <col min="13964" max="13964" width="0" style="14" hidden="1" customWidth="1"/>
    <col min="13965" max="13965" width="15.5703125" style="14" bestFit="1" customWidth="1"/>
    <col min="13966" max="13966" width="0" style="14" hidden="1" customWidth="1"/>
    <col min="13967" max="13967" width="66.5703125" style="14" customWidth="1"/>
    <col min="13968" max="13968" width="0" style="14" hidden="1" customWidth="1"/>
    <col min="13969" max="14213" width="12.140625" style="14"/>
    <col min="14214" max="14217" width="0" style="14" hidden="1" customWidth="1"/>
    <col min="14218" max="14218" width="14.28515625" style="14" bestFit="1" customWidth="1"/>
    <col min="14219" max="14219" width="15.5703125" style="14" bestFit="1" customWidth="1"/>
    <col min="14220" max="14220" width="0" style="14" hidden="1" customWidth="1"/>
    <col min="14221" max="14221" width="15.5703125" style="14" bestFit="1" customWidth="1"/>
    <col min="14222" max="14222" width="0" style="14" hidden="1" customWidth="1"/>
    <col min="14223" max="14223" width="66.5703125" style="14" customWidth="1"/>
    <col min="14224" max="14224" width="0" style="14" hidden="1" customWidth="1"/>
    <col min="14225" max="14469" width="12.140625" style="14"/>
    <col min="14470" max="14473" width="0" style="14" hidden="1" customWidth="1"/>
    <col min="14474" max="14474" width="14.28515625" style="14" bestFit="1" customWidth="1"/>
    <col min="14475" max="14475" width="15.5703125" style="14" bestFit="1" customWidth="1"/>
    <col min="14476" max="14476" width="0" style="14" hidden="1" customWidth="1"/>
    <col min="14477" max="14477" width="15.5703125" style="14" bestFit="1" customWidth="1"/>
    <col min="14478" max="14478" width="0" style="14" hidden="1" customWidth="1"/>
    <col min="14479" max="14479" width="66.5703125" style="14" customWidth="1"/>
    <col min="14480" max="14480" width="0" style="14" hidden="1" customWidth="1"/>
    <col min="14481" max="14725" width="12.140625" style="14"/>
    <col min="14726" max="14729" width="0" style="14" hidden="1" customWidth="1"/>
    <col min="14730" max="14730" width="14.28515625" style="14" bestFit="1" customWidth="1"/>
    <col min="14731" max="14731" width="15.5703125" style="14" bestFit="1" customWidth="1"/>
    <col min="14732" max="14732" width="0" style="14" hidden="1" customWidth="1"/>
    <col min="14733" max="14733" width="15.5703125" style="14" bestFit="1" customWidth="1"/>
    <col min="14734" max="14734" width="0" style="14" hidden="1" customWidth="1"/>
    <col min="14735" max="14735" width="66.5703125" style="14" customWidth="1"/>
    <col min="14736" max="14736" width="0" style="14" hidden="1" customWidth="1"/>
    <col min="14737" max="14981" width="12.140625" style="14"/>
    <col min="14982" max="14985" width="0" style="14" hidden="1" customWidth="1"/>
    <col min="14986" max="14986" width="14.28515625" style="14" bestFit="1" customWidth="1"/>
    <col min="14987" max="14987" width="15.5703125" style="14" bestFit="1" customWidth="1"/>
    <col min="14988" max="14988" width="0" style="14" hidden="1" customWidth="1"/>
    <col min="14989" max="14989" width="15.5703125" style="14" bestFit="1" customWidth="1"/>
    <col min="14990" max="14990" width="0" style="14" hidden="1" customWidth="1"/>
    <col min="14991" max="14991" width="66.5703125" style="14" customWidth="1"/>
    <col min="14992" max="14992" width="0" style="14" hidden="1" customWidth="1"/>
    <col min="14993" max="15237" width="12.140625" style="14"/>
    <col min="15238" max="15241" width="0" style="14" hidden="1" customWidth="1"/>
    <col min="15242" max="15242" width="14.28515625" style="14" bestFit="1" customWidth="1"/>
    <col min="15243" max="15243" width="15.5703125" style="14" bestFit="1" customWidth="1"/>
    <col min="15244" max="15244" width="0" style="14" hidden="1" customWidth="1"/>
    <col min="15245" max="15245" width="15.5703125" style="14" bestFit="1" customWidth="1"/>
    <col min="15246" max="15246" width="0" style="14" hidden="1" customWidth="1"/>
    <col min="15247" max="15247" width="66.5703125" style="14" customWidth="1"/>
    <col min="15248" max="15248" width="0" style="14" hidden="1" customWidth="1"/>
    <col min="15249" max="15493" width="12.140625" style="14"/>
    <col min="15494" max="15497" width="0" style="14" hidden="1" customWidth="1"/>
    <col min="15498" max="15498" width="14.28515625" style="14" bestFit="1" customWidth="1"/>
    <col min="15499" max="15499" width="15.5703125" style="14" bestFit="1" customWidth="1"/>
    <col min="15500" max="15500" width="0" style="14" hidden="1" customWidth="1"/>
    <col min="15501" max="15501" width="15.5703125" style="14" bestFit="1" customWidth="1"/>
    <col min="15502" max="15502" width="0" style="14" hidden="1" customWidth="1"/>
    <col min="15503" max="15503" width="66.5703125" style="14" customWidth="1"/>
    <col min="15504" max="15504" width="0" style="14" hidden="1" customWidth="1"/>
    <col min="15505" max="15749" width="12.140625" style="14"/>
    <col min="15750" max="15753" width="0" style="14" hidden="1" customWidth="1"/>
    <col min="15754" max="15754" width="14.28515625" style="14" bestFit="1" customWidth="1"/>
    <col min="15755" max="15755" width="15.5703125" style="14" bestFit="1" customWidth="1"/>
    <col min="15756" max="15756" width="0" style="14" hidden="1" customWidth="1"/>
    <col min="15757" max="15757" width="15.5703125" style="14" bestFit="1" customWidth="1"/>
    <col min="15758" max="15758" width="0" style="14" hidden="1" customWidth="1"/>
    <col min="15759" max="15759" width="66.5703125" style="14" customWidth="1"/>
    <col min="15760" max="15760" width="0" style="14" hidden="1" customWidth="1"/>
    <col min="15761" max="16005" width="12.140625" style="14"/>
    <col min="16006" max="16009" width="0" style="14" hidden="1" customWidth="1"/>
    <col min="16010" max="16010" width="14.28515625" style="14" bestFit="1" customWidth="1"/>
    <col min="16011" max="16011" width="15.5703125" style="14" bestFit="1" customWidth="1"/>
    <col min="16012" max="16012" width="0" style="14" hidden="1" customWidth="1"/>
    <col min="16013" max="16013" width="15.5703125" style="14" bestFit="1" customWidth="1"/>
    <col min="16014" max="16014" width="0" style="14" hidden="1" customWidth="1"/>
    <col min="16015" max="16015" width="66.5703125" style="14" customWidth="1"/>
    <col min="16016" max="16016" width="0" style="14" hidden="1" customWidth="1"/>
    <col min="16017" max="16384" width="12.140625" style="14"/>
  </cols>
  <sheetData>
    <row r="1" spans="1:16016" x14ac:dyDescent="0.25">
      <c r="A1" s="687" t="s">
        <v>163</v>
      </c>
      <c r="B1" s="683"/>
      <c r="C1" s="683"/>
      <c r="D1" s="683"/>
      <c r="E1" s="683"/>
    </row>
    <row r="2" spans="1:16016" x14ac:dyDescent="0.25">
      <c r="A2" s="672" t="s">
        <v>174</v>
      </c>
      <c r="B2" s="672"/>
      <c r="C2" s="672"/>
      <c r="D2" s="672"/>
      <c r="E2" s="672"/>
    </row>
    <row r="3" spans="1:16016" s="122" customFormat="1" x14ac:dyDescent="0.25">
      <c r="A3" s="673" t="s">
        <v>7</v>
      </c>
      <c r="B3" s="673"/>
      <c r="C3" s="673"/>
      <c r="D3" s="673"/>
      <c r="E3" s="673"/>
    </row>
    <row r="4" spans="1:16016" s="122" customFormat="1" x14ac:dyDescent="0.25">
      <c r="A4" s="673" t="s">
        <v>5</v>
      </c>
      <c r="B4" s="673"/>
      <c r="C4" s="120" t="s">
        <v>3</v>
      </c>
      <c r="D4" s="120" t="s">
        <v>2</v>
      </c>
      <c r="E4" s="120" t="s">
        <v>1</v>
      </c>
    </row>
    <row r="5" spans="1:16016" s="122" customFormat="1" x14ac:dyDescent="0.25">
      <c r="A5" s="66"/>
      <c r="B5" s="73" t="s">
        <v>72</v>
      </c>
      <c r="C5" s="27">
        <f>'خلاصه اختصاصی'!C20</f>
        <v>0</v>
      </c>
      <c r="D5" s="27">
        <f>'خلاصه اختصاصی'!D20</f>
        <v>0</v>
      </c>
      <c r="E5" s="27">
        <f>C5-D5</f>
        <v>0</v>
      </c>
    </row>
    <row r="6" spans="1:16016" s="122" customFormat="1" hidden="1" x14ac:dyDescent="0.25">
      <c r="A6" s="66"/>
      <c r="B6" s="73" t="s">
        <v>85</v>
      </c>
      <c r="C6" s="27">
        <f>'خلاصه اختصاصی'!C21</f>
        <v>0</v>
      </c>
      <c r="D6" s="27">
        <f>'خلاصه اختصاصی'!D21</f>
        <v>0</v>
      </c>
      <c r="E6" s="27"/>
    </row>
    <row r="7" spans="1:16016" s="122" customFormat="1" x14ac:dyDescent="0.25">
      <c r="A7" s="675" t="s">
        <v>4</v>
      </c>
      <c r="B7" s="676"/>
      <c r="C7" s="121">
        <f>SUM(C5:C6)</f>
        <v>0</v>
      </c>
      <c r="D7" s="121">
        <f>SUM(D5:D6)</f>
        <v>0</v>
      </c>
      <c r="E7" s="121">
        <f>SUM(E5:E6)</f>
        <v>0</v>
      </c>
    </row>
    <row r="9" spans="1:16016" s="122" customFormat="1" ht="25.5" customHeight="1" x14ac:dyDescent="0.25">
      <c r="A9" s="668" t="s">
        <v>140</v>
      </c>
      <c r="B9" s="669"/>
      <c r="C9" s="669"/>
      <c r="D9" s="669"/>
      <c r="E9" s="670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</row>
    <row r="10" spans="1:16016" x14ac:dyDescent="0.25">
      <c r="A10" s="673" t="s">
        <v>5</v>
      </c>
      <c r="B10" s="673"/>
      <c r="C10" s="65" t="s">
        <v>3</v>
      </c>
      <c r="D10" s="65" t="s">
        <v>2</v>
      </c>
      <c r="E10" s="65" t="s">
        <v>1</v>
      </c>
    </row>
    <row r="11" spans="1:16016" x14ac:dyDescent="0.25">
      <c r="A11" s="674"/>
      <c r="B11" s="27" t="s">
        <v>156</v>
      </c>
      <c r="C11" s="103">
        <f>'خلاصه اختصاصی'!C31</f>
        <v>0</v>
      </c>
      <c r="D11" s="27">
        <f>'خلاصه اختصاصی'!D31</f>
        <v>0</v>
      </c>
      <c r="E11" s="27">
        <f>C11-D11</f>
        <v>0</v>
      </c>
    </row>
    <row r="12" spans="1:16016" x14ac:dyDescent="0.25">
      <c r="A12" s="671"/>
      <c r="B12" s="27" t="s">
        <v>157</v>
      </c>
      <c r="C12" s="103">
        <f>'خلاصه اختصاصی'!C32</f>
        <v>0</v>
      </c>
      <c r="D12" s="27">
        <f>'خلاصه اختصاصی'!D32</f>
        <v>0</v>
      </c>
      <c r="E12" s="27">
        <f>C12-D12</f>
        <v>0</v>
      </c>
    </row>
    <row r="13" spans="1:16016" hidden="1" x14ac:dyDescent="0.25">
      <c r="A13" s="671"/>
      <c r="B13" s="27"/>
      <c r="C13" s="27"/>
      <c r="D13" s="27"/>
      <c r="E13" s="27">
        <f>C13-D13</f>
        <v>0</v>
      </c>
    </row>
    <row r="14" spans="1:16016" hidden="1" x14ac:dyDescent="0.25">
      <c r="A14" s="671"/>
      <c r="B14" s="27"/>
      <c r="C14" s="27"/>
      <c r="D14" s="27"/>
      <c r="E14" s="27">
        <f>C14-D14</f>
        <v>0</v>
      </c>
    </row>
    <row r="15" spans="1:16016" hidden="1" x14ac:dyDescent="0.25">
      <c r="A15" s="671"/>
      <c r="B15" s="27"/>
      <c r="C15" s="27"/>
      <c r="D15" s="27"/>
      <c r="E15" s="27">
        <f>C15-D15</f>
        <v>0</v>
      </c>
    </row>
    <row r="16" spans="1:16016" x14ac:dyDescent="0.25">
      <c r="A16" s="682" t="s">
        <v>4</v>
      </c>
      <c r="B16" s="682"/>
      <c r="C16" s="63">
        <f>SUM(C11:C15)</f>
        <v>0</v>
      </c>
      <c r="D16" s="63">
        <f>SUM(D11:D15)</f>
        <v>0</v>
      </c>
      <c r="E16" s="63">
        <f>SUM(E11:E15)</f>
        <v>0</v>
      </c>
    </row>
    <row r="18" spans="1:5" s="125" customFormat="1" x14ac:dyDescent="0.25">
      <c r="A18" s="672" t="s">
        <v>175</v>
      </c>
      <c r="B18" s="672"/>
      <c r="C18" s="672"/>
      <c r="D18" s="672"/>
      <c r="E18" s="672"/>
    </row>
    <row r="19" spans="1:5" s="125" customFormat="1" x14ac:dyDescent="0.25">
      <c r="A19" s="673" t="s">
        <v>7</v>
      </c>
      <c r="B19" s="673"/>
      <c r="C19" s="673"/>
      <c r="D19" s="673"/>
      <c r="E19" s="673"/>
    </row>
    <row r="20" spans="1:5" s="125" customFormat="1" x14ac:dyDescent="0.25">
      <c r="A20" s="673" t="s">
        <v>5</v>
      </c>
      <c r="B20" s="673"/>
      <c r="C20" s="123" t="s">
        <v>3</v>
      </c>
      <c r="D20" s="123" t="s">
        <v>2</v>
      </c>
      <c r="E20" s="123" t="s">
        <v>1</v>
      </c>
    </row>
    <row r="21" spans="1:5" s="125" customFormat="1" x14ac:dyDescent="0.25">
      <c r="A21" s="66"/>
      <c r="B21" s="73" t="s">
        <v>85</v>
      </c>
      <c r="C21" s="27">
        <f>'خلاصه اختصاصی'!C85</f>
        <v>0</v>
      </c>
      <c r="D21" s="27">
        <f>'خلاصه اختصاصی'!D85</f>
        <v>0</v>
      </c>
      <c r="E21" s="27">
        <f>C21-D21</f>
        <v>0</v>
      </c>
    </row>
    <row r="22" spans="1:5" s="125" customFormat="1" hidden="1" x14ac:dyDescent="0.25">
      <c r="A22" s="66"/>
      <c r="B22" s="73"/>
      <c r="C22" s="27"/>
      <c r="D22" s="27"/>
      <c r="E22" s="27">
        <f>C22-D22</f>
        <v>0</v>
      </c>
    </row>
    <row r="23" spans="1:5" s="125" customFormat="1" x14ac:dyDescent="0.25">
      <c r="A23" s="675" t="s">
        <v>4</v>
      </c>
      <c r="B23" s="676"/>
      <c r="C23" s="124">
        <f>SUM(C21:C22)</f>
        <v>0</v>
      </c>
      <c r="D23" s="124">
        <f>SUM(D21:D22)</f>
        <v>0</v>
      </c>
      <c r="E23" s="124">
        <f>SUM(E21:E22)</f>
        <v>0</v>
      </c>
    </row>
    <row r="25" spans="1:5" ht="33.75" customHeight="1" x14ac:dyDescent="0.25">
      <c r="A25" s="680" t="s">
        <v>100</v>
      </c>
      <c r="B25" s="681"/>
      <c r="C25" s="63">
        <f>SUM(C23,C16,C7)</f>
        <v>0</v>
      </c>
      <c r="D25" s="124">
        <f>SUM(D23,D16,D7)</f>
        <v>0</v>
      </c>
      <c r="E25" s="124">
        <f>SUM(E23,E16,E7)</f>
        <v>0</v>
      </c>
    </row>
    <row r="27" spans="1:5" x14ac:dyDescent="0.25">
      <c r="B27" s="69"/>
      <c r="C27" s="70"/>
      <c r="D27" s="70"/>
    </row>
    <row r="28" spans="1:5" x14ac:dyDescent="0.25">
      <c r="B28" s="69"/>
      <c r="C28" s="70"/>
      <c r="D28" s="70"/>
    </row>
  </sheetData>
  <mergeCells count="14">
    <mergeCell ref="A25:B25"/>
    <mergeCell ref="A2:E2"/>
    <mergeCell ref="A18:E18"/>
    <mergeCell ref="A19:E19"/>
    <mergeCell ref="A20:B20"/>
    <mergeCell ref="A23:B23"/>
    <mergeCell ref="A1:E1"/>
    <mergeCell ref="A9:E9"/>
    <mergeCell ref="A10:B10"/>
    <mergeCell ref="A11:A15"/>
    <mergeCell ref="A16:B16"/>
    <mergeCell ref="A7:B7"/>
    <mergeCell ref="A3:E3"/>
    <mergeCell ref="A4:B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7930E-9039-46FE-8D2C-D262EE8DDCF3}">
  <dimension ref="A1:H18"/>
  <sheetViews>
    <sheetView rightToLeft="1" workbookViewId="0">
      <selection activeCell="C4" sqref="C4:C12"/>
    </sheetView>
  </sheetViews>
  <sheetFormatPr defaultRowHeight="20.25" x14ac:dyDescent="0.25"/>
  <cols>
    <col min="1" max="1" width="6.28515625" style="16" bestFit="1" customWidth="1"/>
    <col min="2" max="2" width="19.5703125" style="24" customWidth="1"/>
    <col min="3" max="3" width="38.28515625" style="25" customWidth="1"/>
    <col min="4" max="4" width="11" style="16" hidden="1" customWidth="1"/>
    <col min="5" max="5" width="21.28515625" style="16" customWidth="1"/>
    <col min="6" max="7" width="21.28515625" style="16" bestFit="1" customWidth="1"/>
    <col min="8" max="8" width="16.5703125" style="16" hidden="1" customWidth="1"/>
    <col min="9" max="9" width="9.140625" style="16"/>
    <col min="10" max="15" width="20.42578125" style="16" customWidth="1"/>
    <col min="16" max="256" width="9.140625" style="16"/>
    <col min="257" max="257" width="6.28515625" style="16" bestFit="1" customWidth="1"/>
    <col min="258" max="258" width="21.7109375" style="16" customWidth="1"/>
    <col min="259" max="259" width="38.28515625" style="16" customWidth="1"/>
    <col min="260" max="260" width="11" style="16" bestFit="1" customWidth="1"/>
    <col min="261" max="261" width="21.28515625" style="16" customWidth="1"/>
    <col min="262" max="263" width="21.28515625" style="16" bestFit="1" customWidth="1"/>
    <col min="264" max="264" width="0" style="16" hidden="1" customWidth="1"/>
    <col min="265" max="512" width="9.140625" style="16"/>
    <col min="513" max="513" width="6.28515625" style="16" bestFit="1" customWidth="1"/>
    <col min="514" max="514" width="21.7109375" style="16" customWidth="1"/>
    <col min="515" max="515" width="38.28515625" style="16" customWidth="1"/>
    <col min="516" max="516" width="11" style="16" bestFit="1" customWidth="1"/>
    <col min="517" max="517" width="21.28515625" style="16" customWidth="1"/>
    <col min="518" max="519" width="21.28515625" style="16" bestFit="1" customWidth="1"/>
    <col min="520" max="520" width="0" style="16" hidden="1" customWidth="1"/>
    <col min="521" max="768" width="9.140625" style="16"/>
    <col min="769" max="769" width="6.28515625" style="16" bestFit="1" customWidth="1"/>
    <col min="770" max="770" width="21.7109375" style="16" customWidth="1"/>
    <col min="771" max="771" width="38.28515625" style="16" customWidth="1"/>
    <col min="772" max="772" width="11" style="16" bestFit="1" customWidth="1"/>
    <col min="773" max="773" width="21.28515625" style="16" customWidth="1"/>
    <col min="774" max="775" width="21.28515625" style="16" bestFit="1" customWidth="1"/>
    <col min="776" max="776" width="0" style="16" hidden="1" customWidth="1"/>
    <col min="777" max="1024" width="9.140625" style="16"/>
    <col min="1025" max="1025" width="6.28515625" style="16" bestFit="1" customWidth="1"/>
    <col min="1026" max="1026" width="21.7109375" style="16" customWidth="1"/>
    <col min="1027" max="1027" width="38.28515625" style="16" customWidth="1"/>
    <col min="1028" max="1028" width="11" style="16" bestFit="1" customWidth="1"/>
    <col min="1029" max="1029" width="21.28515625" style="16" customWidth="1"/>
    <col min="1030" max="1031" width="21.28515625" style="16" bestFit="1" customWidth="1"/>
    <col min="1032" max="1032" width="0" style="16" hidden="1" customWidth="1"/>
    <col min="1033" max="1280" width="9.140625" style="16"/>
    <col min="1281" max="1281" width="6.28515625" style="16" bestFit="1" customWidth="1"/>
    <col min="1282" max="1282" width="21.7109375" style="16" customWidth="1"/>
    <col min="1283" max="1283" width="38.28515625" style="16" customWidth="1"/>
    <col min="1284" max="1284" width="11" style="16" bestFit="1" customWidth="1"/>
    <col min="1285" max="1285" width="21.28515625" style="16" customWidth="1"/>
    <col min="1286" max="1287" width="21.28515625" style="16" bestFit="1" customWidth="1"/>
    <col min="1288" max="1288" width="0" style="16" hidden="1" customWidth="1"/>
    <col min="1289" max="1536" width="9.140625" style="16"/>
    <col min="1537" max="1537" width="6.28515625" style="16" bestFit="1" customWidth="1"/>
    <col min="1538" max="1538" width="21.7109375" style="16" customWidth="1"/>
    <col min="1539" max="1539" width="38.28515625" style="16" customWidth="1"/>
    <col min="1540" max="1540" width="11" style="16" bestFit="1" customWidth="1"/>
    <col min="1541" max="1541" width="21.28515625" style="16" customWidth="1"/>
    <col min="1542" max="1543" width="21.28515625" style="16" bestFit="1" customWidth="1"/>
    <col min="1544" max="1544" width="0" style="16" hidden="1" customWidth="1"/>
    <col min="1545" max="1792" width="9.140625" style="16"/>
    <col min="1793" max="1793" width="6.28515625" style="16" bestFit="1" customWidth="1"/>
    <col min="1794" max="1794" width="21.7109375" style="16" customWidth="1"/>
    <col min="1795" max="1795" width="38.28515625" style="16" customWidth="1"/>
    <col min="1796" max="1796" width="11" style="16" bestFit="1" customWidth="1"/>
    <col min="1797" max="1797" width="21.28515625" style="16" customWidth="1"/>
    <col min="1798" max="1799" width="21.28515625" style="16" bestFit="1" customWidth="1"/>
    <col min="1800" max="1800" width="0" style="16" hidden="1" customWidth="1"/>
    <col min="1801" max="2048" width="9.140625" style="16"/>
    <col min="2049" max="2049" width="6.28515625" style="16" bestFit="1" customWidth="1"/>
    <col min="2050" max="2050" width="21.7109375" style="16" customWidth="1"/>
    <col min="2051" max="2051" width="38.28515625" style="16" customWidth="1"/>
    <col min="2052" max="2052" width="11" style="16" bestFit="1" customWidth="1"/>
    <col min="2053" max="2053" width="21.28515625" style="16" customWidth="1"/>
    <col min="2054" max="2055" width="21.28515625" style="16" bestFit="1" customWidth="1"/>
    <col min="2056" max="2056" width="0" style="16" hidden="1" customWidth="1"/>
    <col min="2057" max="2304" width="9.140625" style="16"/>
    <col min="2305" max="2305" width="6.28515625" style="16" bestFit="1" customWidth="1"/>
    <col min="2306" max="2306" width="21.7109375" style="16" customWidth="1"/>
    <col min="2307" max="2307" width="38.28515625" style="16" customWidth="1"/>
    <col min="2308" max="2308" width="11" style="16" bestFit="1" customWidth="1"/>
    <col min="2309" max="2309" width="21.28515625" style="16" customWidth="1"/>
    <col min="2310" max="2311" width="21.28515625" style="16" bestFit="1" customWidth="1"/>
    <col min="2312" max="2312" width="0" style="16" hidden="1" customWidth="1"/>
    <col min="2313" max="2560" width="9.140625" style="16"/>
    <col min="2561" max="2561" width="6.28515625" style="16" bestFit="1" customWidth="1"/>
    <col min="2562" max="2562" width="21.7109375" style="16" customWidth="1"/>
    <col min="2563" max="2563" width="38.28515625" style="16" customWidth="1"/>
    <col min="2564" max="2564" width="11" style="16" bestFit="1" customWidth="1"/>
    <col min="2565" max="2565" width="21.28515625" style="16" customWidth="1"/>
    <col min="2566" max="2567" width="21.28515625" style="16" bestFit="1" customWidth="1"/>
    <col min="2568" max="2568" width="0" style="16" hidden="1" customWidth="1"/>
    <col min="2569" max="2816" width="9.140625" style="16"/>
    <col min="2817" max="2817" width="6.28515625" style="16" bestFit="1" customWidth="1"/>
    <col min="2818" max="2818" width="21.7109375" style="16" customWidth="1"/>
    <col min="2819" max="2819" width="38.28515625" style="16" customWidth="1"/>
    <col min="2820" max="2820" width="11" style="16" bestFit="1" customWidth="1"/>
    <col min="2821" max="2821" width="21.28515625" style="16" customWidth="1"/>
    <col min="2822" max="2823" width="21.28515625" style="16" bestFit="1" customWidth="1"/>
    <col min="2824" max="2824" width="0" style="16" hidden="1" customWidth="1"/>
    <col min="2825" max="3072" width="9.140625" style="16"/>
    <col min="3073" max="3073" width="6.28515625" style="16" bestFit="1" customWidth="1"/>
    <col min="3074" max="3074" width="21.7109375" style="16" customWidth="1"/>
    <col min="3075" max="3075" width="38.28515625" style="16" customWidth="1"/>
    <col min="3076" max="3076" width="11" style="16" bestFit="1" customWidth="1"/>
    <col min="3077" max="3077" width="21.28515625" style="16" customWidth="1"/>
    <col min="3078" max="3079" width="21.28515625" style="16" bestFit="1" customWidth="1"/>
    <col min="3080" max="3080" width="0" style="16" hidden="1" customWidth="1"/>
    <col min="3081" max="3328" width="9.140625" style="16"/>
    <col min="3329" max="3329" width="6.28515625" style="16" bestFit="1" customWidth="1"/>
    <col min="3330" max="3330" width="21.7109375" style="16" customWidth="1"/>
    <col min="3331" max="3331" width="38.28515625" style="16" customWidth="1"/>
    <col min="3332" max="3332" width="11" style="16" bestFit="1" customWidth="1"/>
    <col min="3333" max="3333" width="21.28515625" style="16" customWidth="1"/>
    <col min="3334" max="3335" width="21.28515625" style="16" bestFit="1" customWidth="1"/>
    <col min="3336" max="3336" width="0" style="16" hidden="1" customWidth="1"/>
    <col min="3337" max="3584" width="9.140625" style="16"/>
    <col min="3585" max="3585" width="6.28515625" style="16" bestFit="1" customWidth="1"/>
    <col min="3586" max="3586" width="21.7109375" style="16" customWidth="1"/>
    <col min="3587" max="3587" width="38.28515625" style="16" customWidth="1"/>
    <col min="3588" max="3588" width="11" style="16" bestFit="1" customWidth="1"/>
    <col min="3589" max="3589" width="21.28515625" style="16" customWidth="1"/>
    <col min="3590" max="3591" width="21.28515625" style="16" bestFit="1" customWidth="1"/>
    <col min="3592" max="3592" width="0" style="16" hidden="1" customWidth="1"/>
    <col min="3593" max="3840" width="9.140625" style="16"/>
    <col min="3841" max="3841" width="6.28515625" style="16" bestFit="1" customWidth="1"/>
    <col min="3842" max="3842" width="21.7109375" style="16" customWidth="1"/>
    <col min="3843" max="3843" width="38.28515625" style="16" customWidth="1"/>
    <col min="3844" max="3844" width="11" style="16" bestFit="1" customWidth="1"/>
    <col min="3845" max="3845" width="21.28515625" style="16" customWidth="1"/>
    <col min="3846" max="3847" width="21.28515625" style="16" bestFit="1" customWidth="1"/>
    <col min="3848" max="3848" width="0" style="16" hidden="1" customWidth="1"/>
    <col min="3849" max="4096" width="9.140625" style="16"/>
    <col min="4097" max="4097" width="6.28515625" style="16" bestFit="1" customWidth="1"/>
    <col min="4098" max="4098" width="21.7109375" style="16" customWidth="1"/>
    <col min="4099" max="4099" width="38.28515625" style="16" customWidth="1"/>
    <col min="4100" max="4100" width="11" style="16" bestFit="1" customWidth="1"/>
    <col min="4101" max="4101" width="21.28515625" style="16" customWidth="1"/>
    <col min="4102" max="4103" width="21.28515625" style="16" bestFit="1" customWidth="1"/>
    <col min="4104" max="4104" width="0" style="16" hidden="1" customWidth="1"/>
    <col min="4105" max="4352" width="9.140625" style="16"/>
    <col min="4353" max="4353" width="6.28515625" style="16" bestFit="1" customWidth="1"/>
    <col min="4354" max="4354" width="21.7109375" style="16" customWidth="1"/>
    <col min="4355" max="4355" width="38.28515625" style="16" customWidth="1"/>
    <col min="4356" max="4356" width="11" style="16" bestFit="1" customWidth="1"/>
    <col min="4357" max="4357" width="21.28515625" style="16" customWidth="1"/>
    <col min="4358" max="4359" width="21.28515625" style="16" bestFit="1" customWidth="1"/>
    <col min="4360" max="4360" width="0" style="16" hidden="1" customWidth="1"/>
    <col min="4361" max="4608" width="9.140625" style="16"/>
    <col min="4609" max="4609" width="6.28515625" style="16" bestFit="1" customWidth="1"/>
    <col min="4610" max="4610" width="21.7109375" style="16" customWidth="1"/>
    <col min="4611" max="4611" width="38.28515625" style="16" customWidth="1"/>
    <col min="4612" max="4612" width="11" style="16" bestFit="1" customWidth="1"/>
    <col min="4613" max="4613" width="21.28515625" style="16" customWidth="1"/>
    <col min="4614" max="4615" width="21.28515625" style="16" bestFit="1" customWidth="1"/>
    <col min="4616" max="4616" width="0" style="16" hidden="1" customWidth="1"/>
    <col min="4617" max="4864" width="9.140625" style="16"/>
    <col min="4865" max="4865" width="6.28515625" style="16" bestFit="1" customWidth="1"/>
    <col min="4866" max="4866" width="21.7109375" style="16" customWidth="1"/>
    <col min="4867" max="4867" width="38.28515625" style="16" customWidth="1"/>
    <col min="4868" max="4868" width="11" style="16" bestFit="1" customWidth="1"/>
    <col min="4869" max="4869" width="21.28515625" style="16" customWidth="1"/>
    <col min="4870" max="4871" width="21.28515625" style="16" bestFit="1" customWidth="1"/>
    <col min="4872" max="4872" width="0" style="16" hidden="1" customWidth="1"/>
    <col min="4873" max="5120" width="9.140625" style="16"/>
    <col min="5121" max="5121" width="6.28515625" style="16" bestFit="1" customWidth="1"/>
    <col min="5122" max="5122" width="21.7109375" style="16" customWidth="1"/>
    <col min="5123" max="5123" width="38.28515625" style="16" customWidth="1"/>
    <col min="5124" max="5124" width="11" style="16" bestFit="1" customWidth="1"/>
    <col min="5125" max="5125" width="21.28515625" style="16" customWidth="1"/>
    <col min="5126" max="5127" width="21.28515625" style="16" bestFit="1" customWidth="1"/>
    <col min="5128" max="5128" width="0" style="16" hidden="1" customWidth="1"/>
    <col min="5129" max="5376" width="9.140625" style="16"/>
    <col min="5377" max="5377" width="6.28515625" style="16" bestFit="1" customWidth="1"/>
    <col min="5378" max="5378" width="21.7109375" style="16" customWidth="1"/>
    <col min="5379" max="5379" width="38.28515625" style="16" customWidth="1"/>
    <col min="5380" max="5380" width="11" style="16" bestFit="1" customWidth="1"/>
    <col min="5381" max="5381" width="21.28515625" style="16" customWidth="1"/>
    <col min="5382" max="5383" width="21.28515625" style="16" bestFit="1" customWidth="1"/>
    <col min="5384" max="5384" width="0" style="16" hidden="1" customWidth="1"/>
    <col min="5385" max="5632" width="9.140625" style="16"/>
    <col min="5633" max="5633" width="6.28515625" style="16" bestFit="1" customWidth="1"/>
    <col min="5634" max="5634" width="21.7109375" style="16" customWidth="1"/>
    <col min="5635" max="5635" width="38.28515625" style="16" customWidth="1"/>
    <col min="5636" max="5636" width="11" style="16" bestFit="1" customWidth="1"/>
    <col min="5637" max="5637" width="21.28515625" style="16" customWidth="1"/>
    <col min="5638" max="5639" width="21.28515625" style="16" bestFit="1" customWidth="1"/>
    <col min="5640" max="5640" width="0" style="16" hidden="1" customWidth="1"/>
    <col min="5641" max="5888" width="9.140625" style="16"/>
    <col min="5889" max="5889" width="6.28515625" style="16" bestFit="1" customWidth="1"/>
    <col min="5890" max="5890" width="21.7109375" style="16" customWidth="1"/>
    <col min="5891" max="5891" width="38.28515625" style="16" customWidth="1"/>
    <col min="5892" max="5892" width="11" style="16" bestFit="1" customWidth="1"/>
    <col min="5893" max="5893" width="21.28515625" style="16" customWidth="1"/>
    <col min="5894" max="5895" width="21.28515625" style="16" bestFit="1" customWidth="1"/>
    <col min="5896" max="5896" width="0" style="16" hidden="1" customWidth="1"/>
    <col min="5897" max="6144" width="9.140625" style="16"/>
    <col min="6145" max="6145" width="6.28515625" style="16" bestFit="1" customWidth="1"/>
    <col min="6146" max="6146" width="21.7109375" style="16" customWidth="1"/>
    <col min="6147" max="6147" width="38.28515625" style="16" customWidth="1"/>
    <col min="6148" max="6148" width="11" style="16" bestFit="1" customWidth="1"/>
    <col min="6149" max="6149" width="21.28515625" style="16" customWidth="1"/>
    <col min="6150" max="6151" width="21.28515625" style="16" bestFit="1" customWidth="1"/>
    <col min="6152" max="6152" width="0" style="16" hidden="1" customWidth="1"/>
    <col min="6153" max="6400" width="9.140625" style="16"/>
    <col min="6401" max="6401" width="6.28515625" style="16" bestFit="1" customWidth="1"/>
    <col min="6402" max="6402" width="21.7109375" style="16" customWidth="1"/>
    <col min="6403" max="6403" width="38.28515625" style="16" customWidth="1"/>
    <col min="6404" max="6404" width="11" style="16" bestFit="1" customWidth="1"/>
    <col min="6405" max="6405" width="21.28515625" style="16" customWidth="1"/>
    <col min="6406" max="6407" width="21.28515625" style="16" bestFit="1" customWidth="1"/>
    <col min="6408" max="6408" width="0" style="16" hidden="1" customWidth="1"/>
    <col min="6409" max="6656" width="9.140625" style="16"/>
    <col min="6657" max="6657" width="6.28515625" style="16" bestFit="1" customWidth="1"/>
    <col min="6658" max="6658" width="21.7109375" style="16" customWidth="1"/>
    <col min="6659" max="6659" width="38.28515625" style="16" customWidth="1"/>
    <col min="6660" max="6660" width="11" style="16" bestFit="1" customWidth="1"/>
    <col min="6661" max="6661" width="21.28515625" style="16" customWidth="1"/>
    <col min="6662" max="6663" width="21.28515625" style="16" bestFit="1" customWidth="1"/>
    <col min="6664" max="6664" width="0" style="16" hidden="1" customWidth="1"/>
    <col min="6665" max="6912" width="9.140625" style="16"/>
    <col min="6913" max="6913" width="6.28515625" style="16" bestFit="1" customWidth="1"/>
    <col min="6914" max="6914" width="21.7109375" style="16" customWidth="1"/>
    <col min="6915" max="6915" width="38.28515625" style="16" customWidth="1"/>
    <col min="6916" max="6916" width="11" style="16" bestFit="1" customWidth="1"/>
    <col min="6917" max="6917" width="21.28515625" style="16" customWidth="1"/>
    <col min="6918" max="6919" width="21.28515625" style="16" bestFit="1" customWidth="1"/>
    <col min="6920" max="6920" width="0" style="16" hidden="1" customWidth="1"/>
    <col min="6921" max="7168" width="9.140625" style="16"/>
    <col min="7169" max="7169" width="6.28515625" style="16" bestFit="1" customWidth="1"/>
    <col min="7170" max="7170" width="21.7109375" style="16" customWidth="1"/>
    <col min="7171" max="7171" width="38.28515625" style="16" customWidth="1"/>
    <col min="7172" max="7172" width="11" style="16" bestFit="1" customWidth="1"/>
    <col min="7173" max="7173" width="21.28515625" style="16" customWidth="1"/>
    <col min="7174" max="7175" width="21.28515625" style="16" bestFit="1" customWidth="1"/>
    <col min="7176" max="7176" width="0" style="16" hidden="1" customWidth="1"/>
    <col min="7177" max="7424" width="9.140625" style="16"/>
    <col min="7425" max="7425" width="6.28515625" style="16" bestFit="1" customWidth="1"/>
    <col min="7426" max="7426" width="21.7109375" style="16" customWidth="1"/>
    <col min="7427" max="7427" width="38.28515625" style="16" customWidth="1"/>
    <col min="7428" max="7428" width="11" style="16" bestFit="1" customWidth="1"/>
    <col min="7429" max="7429" width="21.28515625" style="16" customWidth="1"/>
    <col min="7430" max="7431" width="21.28515625" style="16" bestFit="1" customWidth="1"/>
    <col min="7432" max="7432" width="0" style="16" hidden="1" customWidth="1"/>
    <col min="7433" max="7680" width="9.140625" style="16"/>
    <col min="7681" max="7681" width="6.28515625" style="16" bestFit="1" customWidth="1"/>
    <col min="7682" max="7682" width="21.7109375" style="16" customWidth="1"/>
    <col min="7683" max="7683" width="38.28515625" style="16" customWidth="1"/>
    <col min="7684" max="7684" width="11" style="16" bestFit="1" customWidth="1"/>
    <col min="7685" max="7685" width="21.28515625" style="16" customWidth="1"/>
    <col min="7686" max="7687" width="21.28515625" style="16" bestFit="1" customWidth="1"/>
    <col min="7688" max="7688" width="0" style="16" hidden="1" customWidth="1"/>
    <col min="7689" max="7936" width="9.140625" style="16"/>
    <col min="7937" max="7937" width="6.28515625" style="16" bestFit="1" customWidth="1"/>
    <col min="7938" max="7938" width="21.7109375" style="16" customWidth="1"/>
    <col min="7939" max="7939" width="38.28515625" style="16" customWidth="1"/>
    <col min="7940" max="7940" width="11" style="16" bestFit="1" customWidth="1"/>
    <col min="7941" max="7941" width="21.28515625" style="16" customWidth="1"/>
    <col min="7942" max="7943" width="21.28515625" style="16" bestFit="1" customWidth="1"/>
    <col min="7944" max="7944" width="0" style="16" hidden="1" customWidth="1"/>
    <col min="7945" max="8192" width="9.140625" style="16"/>
    <col min="8193" max="8193" width="6.28515625" style="16" bestFit="1" customWidth="1"/>
    <col min="8194" max="8194" width="21.7109375" style="16" customWidth="1"/>
    <col min="8195" max="8195" width="38.28515625" style="16" customWidth="1"/>
    <col min="8196" max="8196" width="11" style="16" bestFit="1" customWidth="1"/>
    <col min="8197" max="8197" width="21.28515625" style="16" customWidth="1"/>
    <col min="8198" max="8199" width="21.28515625" style="16" bestFit="1" customWidth="1"/>
    <col min="8200" max="8200" width="0" style="16" hidden="1" customWidth="1"/>
    <col min="8201" max="8448" width="9.140625" style="16"/>
    <col min="8449" max="8449" width="6.28515625" style="16" bestFit="1" customWidth="1"/>
    <col min="8450" max="8450" width="21.7109375" style="16" customWidth="1"/>
    <col min="8451" max="8451" width="38.28515625" style="16" customWidth="1"/>
    <col min="8452" max="8452" width="11" style="16" bestFit="1" customWidth="1"/>
    <col min="8453" max="8453" width="21.28515625" style="16" customWidth="1"/>
    <col min="8454" max="8455" width="21.28515625" style="16" bestFit="1" customWidth="1"/>
    <col min="8456" max="8456" width="0" style="16" hidden="1" customWidth="1"/>
    <col min="8457" max="8704" width="9.140625" style="16"/>
    <col min="8705" max="8705" width="6.28515625" style="16" bestFit="1" customWidth="1"/>
    <col min="8706" max="8706" width="21.7109375" style="16" customWidth="1"/>
    <col min="8707" max="8707" width="38.28515625" style="16" customWidth="1"/>
    <col min="8708" max="8708" width="11" style="16" bestFit="1" customWidth="1"/>
    <col min="8709" max="8709" width="21.28515625" style="16" customWidth="1"/>
    <col min="8710" max="8711" width="21.28515625" style="16" bestFit="1" customWidth="1"/>
    <col min="8712" max="8712" width="0" style="16" hidden="1" customWidth="1"/>
    <col min="8713" max="8960" width="9.140625" style="16"/>
    <col min="8961" max="8961" width="6.28515625" style="16" bestFit="1" customWidth="1"/>
    <col min="8962" max="8962" width="21.7109375" style="16" customWidth="1"/>
    <col min="8963" max="8963" width="38.28515625" style="16" customWidth="1"/>
    <col min="8964" max="8964" width="11" style="16" bestFit="1" customWidth="1"/>
    <col min="8965" max="8965" width="21.28515625" style="16" customWidth="1"/>
    <col min="8966" max="8967" width="21.28515625" style="16" bestFit="1" customWidth="1"/>
    <col min="8968" max="8968" width="0" style="16" hidden="1" customWidth="1"/>
    <col min="8969" max="9216" width="9.140625" style="16"/>
    <col min="9217" max="9217" width="6.28515625" style="16" bestFit="1" customWidth="1"/>
    <col min="9218" max="9218" width="21.7109375" style="16" customWidth="1"/>
    <col min="9219" max="9219" width="38.28515625" style="16" customWidth="1"/>
    <col min="9220" max="9220" width="11" style="16" bestFit="1" customWidth="1"/>
    <col min="9221" max="9221" width="21.28515625" style="16" customWidth="1"/>
    <col min="9222" max="9223" width="21.28515625" style="16" bestFit="1" customWidth="1"/>
    <col min="9224" max="9224" width="0" style="16" hidden="1" customWidth="1"/>
    <col min="9225" max="9472" width="9.140625" style="16"/>
    <col min="9473" max="9473" width="6.28515625" style="16" bestFit="1" customWidth="1"/>
    <col min="9474" max="9474" width="21.7109375" style="16" customWidth="1"/>
    <col min="9475" max="9475" width="38.28515625" style="16" customWidth="1"/>
    <col min="9476" max="9476" width="11" style="16" bestFit="1" customWidth="1"/>
    <col min="9477" max="9477" width="21.28515625" style="16" customWidth="1"/>
    <col min="9478" max="9479" width="21.28515625" style="16" bestFit="1" customWidth="1"/>
    <col min="9480" max="9480" width="0" style="16" hidden="1" customWidth="1"/>
    <col min="9481" max="9728" width="9.140625" style="16"/>
    <col min="9729" max="9729" width="6.28515625" style="16" bestFit="1" customWidth="1"/>
    <col min="9730" max="9730" width="21.7109375" style="16" customWidth="1"/>
    <col min="9731" max="9731" width="38.28515625" style="16" customWidth="1"/>
    <col min="9732" max="9732" width="11" style="16" bestFit="1" customWidth="1"/>
    <col min="9733" max="9733" width="21.28515625" style="16" customWidth="1"/>
    <col min="9734" max="9735" width="21.28515625" style="16" bestFit="1" customWidth="1"/>
    <col min="9736" max="9736" width="0" style="16" hidden="1" customWidth="1"/>
    <col min="9737" max="9984" width="9.140625" style="16"/>
    <col min="9985" max="9985" width="6.28515625" style="16" bestFit="1" customWidth="1"/>
    <col min="9986" max="9986" width="21.7109375" style="16" customWidth="1"/>
    <col min="9987" max="9987" width="38.28515625" style="16" customWidth="1"/>
    <col min="9988" max="9988" width="11" style="16" bestFit="1" customWidth="1"/>
    <col min="9989" max="9989" width="21.28515625" style="16" customWidth="1"/>
    <col min="9990" max="9991" width="21.28515625" style="16" bestFit="1" customWidth="1"/>
    <col min="9992" max="9992" width="0" style="16" hidden="1" customWidth="1"/>
    <col min="9993" max="10240" width="9.140625" style="16"/>
    <col min="10241" max="10241" width="6.28515625" style="16" bestFit="1" customWidth="1"/>
    <col min="10242" max="10242" width="21.7109375" style="16" customWidth="1"/>
    <col min="10243" max="10243" width="38.28515625" style="16" customWidth="1"/>
    <col min="10244" max="10244" width="11" style="16" bestFit="1" customWidth="1"/>
    <col min="10245" max="10245" width="21.28515625" style="16" customWidth="1"/>
    <col min="10246" max="10247" width="21.28515625" style="16" bestFit="1" customWidth="1"/>
    <col min="10248" max="10248" width="0" style="16" hidden="1" customWidth="1"/>
    <col min="10249" max="10496" width="9.140625" style="16"/>
    <col min="10497" max="10497" width="6.28515625" style="16" bestFit="1" customWidth="1"/>
    <col min="10498" max="10498" width="21.7109375" style="16" customWidth="1"/>
    <col min="10499" max="10499" width="38.28515625" style="16" customWidth="1"/>
    <col min="10500" max="10500" width="11" style="16" bestFit="1" customWidth="1"/>
    <col min="10501" max="10501" width="21.28515625" style="16" customWidth="1"/>
    <col min="10502" max="10503" width="21.28515625" style="16" bestFit="1" customWidth="1"/>
    <col min="10504" max="10504" width="0" style="16" hidden="1" customWidth="1"/>
    <col min="10505" max="10752" width="9.140625" style="16"/>
    <col min="10753" max="10753" width="6.28515625" style="16" bestFit="1" customWidth="1"/>
    <col min="10754" max="10754" width="21.7109375" style="16" customWidth="1"/>
    <col min="10755" max="10755" width="38.28515625" style="16" customWidth="1"/>
    <col min="10756" max="10756" width="11" style="16" bestFit="1" customWidth="1"/>
    <col min="10757" max="10757" width="21.28515625" style="16" customWidth="1"/>
    <col min="10758" max="10759" width="21.28515625" style="16" bestFit="1" customWidth="1"/>
    <col min="10760" max="10760" width="0" style="16" hidden="1" customWidth="1"/>
    <col min="10761" max="11008" width="9.140625" style="16"/>
    <col min="11009" max="11009" width="6.28515625" style="16" bestFit="1" customWidth="1"/>
    <col min="11010" max="11010" width="21.7109375" style="16" customWidth="1"/>
    <col min="11011" max="11011" width="38.28515625" style="16" customWidth="1"/>
    <col min="11012" max="11012" width="11" style="16" bestFit="1" customWidth="1"/>
    <col min="11013" max="11013" width="21.28515625" style="16" customWidth="1"/>
    <col min="11014" max="11015" width="21.28515625" style="16" bestFit="1" customWidth="1"/>
    <col min="11016" max="11016" width="0" style="16" hidden="1" customWidth="1"/>
    <col min="11017" max="11264" width="9.140625" style="16"/>
    <col min="11265" max="11265" width="6.28515625" style="16" bestFit="1" customWidth="1"/>
    <col min="11266" max="11266" width="21.7109375" style="16" customWidth="1"/>
    <col min="11267" max="11267" width="38.28515625" style="16" customWidth="1"/>
    <col min="11268" max="11268" width="11" style="16" bestFit="1" customWidth="1"/>
    <col min="11269" max="11269" width="21.28515625" style="16" customWidth="1"/>
    <col min="11270" max="11271" width="21.28515625" style="16" bestFit="1" customWidth="1"/>
    <col min="11272" max="11272" width="0" style="16" hidden="1" customWidth="1"/>
    <col min="11273" max="11520" width="9.140625" style="16"/>
    <col min="11521" max="11521" width="6.28515625" style="16" bestFit="1" customWidth="1"/>
    <col min="11522" max="11522" width="21.7109375" style="16" customWidth="1"/>
    <col min="11523" max="11523" width="38.28515625" style="16" customWidth="1"/>
    <col min="11524" max="11524" width="11" style="16" bestFit="1" customWidth="1"/>
    <col min="11525" max="11525" width="21.28515625" style="16" customWidth="1"/>
    <col min="11526" max="11527" width="21.28515625" style="16" bestFit="1" customWidth="1"/>
    <col min="11528" max="11528" width="0" style="16" hidden="1" customWidth="1"/>
    <col min="11529" max="11776" width="9.140625" style="16"/>
    <col min="11777" max="11777" width="6.28515625" style="16" bestFit="1" customWidth="1"/>
    <col min="11778" max="11778" width="21.7109375" style="16" customWidth="1"/>
    <col min="11779" max="11779" width="38.28515625" style="16" customWidth="1"/>
    <col min="11780" max="11780" width="11" style="16" bestFit="1" customWidth="1"/>
    <col min="11781" max="11781" width="21.28515625" style="16" customWidth="1"/>
    <col min="11782" max="11783" width="21.28515625" style="16" bestFit="1" customWidth="1"/>
    <col min="11784" max="11784" width="0" style="16" hidden="1" customWidth="1"/>
    <col min="11785" max="12032" width="9.140625" style="16"/>
    <col min="12033" max="12033" width="6.28515625" style="16" bestFit="1" customWidth="1"/>
    <col min="12034" max="12034" width="21.7109375" style="16" customWidth="1"/>
    <col min="12035" max="12035" width="38.28515625" style="16" customWidth="1"/>
    <col min="12036" max="12036" width="11" style="16" bestFit="1" customWidth="1"/>
    <col min="12037" max="12037" width="21.28515625" style="16" customWidth="1"/>
    <col min="12038" max="12039" width="21.28515625" style="16" bestFit="1" customWidth="1"/>
    <col min="12040" max="12040" width="0" style="16" hidden="1" customWidth="1"/>
    <col min="12041" max="12288" width="9.140625" style="16"/>
    <col min="12289" max="12289" width="6.28515625" style="16" bestFit="1" customWidth="1"/>
    <col min="12290" max="12290" width="21.7109375" style="16" customWidth="1"/>
    <col min="12291" max="12291" width="38.28515625" style="16" customWidth="1"/>
    <col min="12292" max="12292" width="11" style="16" bestFit="1" customWidth="1"/>
    <col min="12293" max="12293" width="21.28515625" style="16" customWidth="1"/>
    <col min="12294" max="12295" width="21.28515625" style="16" bestFit="1" customWidth="1"/>
    <col min="12296" max="12296" width="0" style="16" hidden="1" customWidth="1"/>
    <col min="12297" max="12544" width="9.140625" style="16"/>
    <col min="12545" max="12545" width="6.28515625" style="16" bestFit="1" customWidth="1"/>
    <col min="12546" max="12546" width="21.7109375" style="16" customWidth="1"/>
    <col min="12547" max="12547" width="38.28515625" style="16" customWidth="1"/>
    <col min="12548" max="12548" width="11" style="16" bestFit="1" customWidth="1"/>
    <col min="12549" max="12549" width="21.28515625" style="16" customWidth="1"/>
    <col min="12550" max="12551" width="21.28515625" style="16" bestFit="1" customWidth="1"/>
    <col min="12552" max="12552" width="0" style="16" hidden="1" customWidth="1"/>
    <col min="12553" max="12800" width="9.140625" style="16"/>
    <col min="12801" max="12801" width="6.28515625" style="16" bestFit="1" customWidth="1"/>
    <col min="12802" max="12802" width="21.7109375" style="16" customWidth="1"/>
    <col min="12803" max="12803" width="38.28515625" style="16" customWidth="1"/>
    <col min="12804" max="12804" width="11" style="16" bestFit="1" customWidth="1"/>
    <col min="12805" max="12805" width="21.28515625" style="16" customWidth="1"/>
    <col min="12806" max="12807" width="21.28515625" style="16" bestFit="1" customWidth="1"/>
    <col min="12808" max="12808" width="0" style="16" hidden="1" customWidth="1"/>
    <col min="12809" max="13056" width="9.140625" style="16"/>
    <col min="13057" max="13057" width="6.28515625" style="16" bestFit="1" customWidth="1"/>
    <col min="13058" max="13058" width="21.7109375" style="16" customWidth="1"/>
    <col min="13059" max="13059" width="38.28515625" style="16" customWidth="1"/>
    <col min="13060" max="13060" width="11" style="16" bestFit="1" customWidth="1"/>
    <col min="13061" max="13061" width="21.28515625" style="16" customWidth="1"/>
    <col min="13062" max="13063" width="21.28515625" style="16" bestFit="1" customWidth="1"/>
    <col min="13064" max="13064" width="0" style="16" hidden="1" customWidth="1"/>
    <col min="13065" max="13312" width="9.140625" style="16"/>
    <col min="13313" max="13313" width="6.28515625" style="16" bestFit="1" customWidth="1"/>
    <col min="13314" max="13314" width="21.7109375" style="16" customWidth="1"/>
    <col min="13315" max="13315" width="38.28515625" style="16" customWidth="1"/>
    <col min="13316" max="13316" width="11" style="16" bestFit="1" customWidth="1"/>
    <col min="13317" max="13317" width="21.28515625" style="16" customWidth="1"/>
    <col min="13318" max="13319" width="21.28515625" style="16" bestFit="1" customWidth="1"/>
    <col min="13320" max="13320" width="0" style="16" hidden="1" customWidth="1"/>
    <col min="13321" max="13568" width="9.140625" style="16"/>
    <col min="13569" max="13569" width="6.28515625" style="16" bestFit="1" customWidth="1"/>
    <col min="13570" max="13570" width="21.7109375" style="16" customWidth="1"/>
    <col min="13571" max="13571" width="38.28515625" style="16" customWidth="1"/>
    <col min="13572" max="13572" width="11" style="16" bestFit="1" customWidth="1"/>
    <col min="13573" max="13573" width="21.28515625" style="16" customWidth="1"/>
    <col min="13574" max="13575" width="21.28515625" style="16" bestFit="1" customWidth="1"/>
    <col min="13576" max="13576" width="0" style="16" hidden="1" customWidth="1"/>
    <col min="13577" max="13824" width="9.140625" style="16"/>
    <col min="13825" max="13825" width="6.28515625" style="16" bestFit="1" customWidth="1"/>
    <col min="13826" max="13826" width="21.7109375" style="16" customWidth="1"/>
    <col min="13827" max="13827" width="38.28515625" style="16" customWidth="1"/>
    <col min="13828" max="13828" width="11" style="16" bestFit="1" customWidth="1"/>
    <col min="13829" max="13829" width="21.28515625" style="16" customWidth="1"/>
    <col min="13830" max="13831" width="21.28515625" style="16" bestFit="1" customWidth="1"/>
    <col min="13832" max="13832" width="0" style="16" hidden="1" customWidth="1"/>
    <col min="13833" max="14080" width="9.140625" style="16"/>
    <col min="14081" max="14081" width="6.28515625" style="16" bestFit="1" customWidth="1"/>
    <col min="14082" max="14082" width="21.7109375" style="16" customWidth="1"/>
    <col min="14083" max="14083" width="38.28515625" style="16" customWidth="1"/>
    <col min="14084" max="14084" width="11" style="16" bestFit="1" customWidth="1"/>
    <col min="14085" max="14085" width="21.28515625" style="16" customWidth="1"/>
    <col min="14086" max="14087" width="21.28515625" style="16" bestFit="1" customWidth="1"/>
    <col min="14088" max="14088" width="0" style="16" hidden="1" customWidth="1"/>
    <col min="14089" max="14336" width="9.140625" style="16"/>
    <col min="14337" max="14337" width="6.28515625" style="16" bestFit="1" customWidth="1"/>
    <col min="14338" max="14338" width="21.7109375" style="16" customWidth="1"/>
    <col min="14339" max="14339" width="38.28515625" style="16" customWidth="1"/>
    <col min="14340" max="14340" width="11" style="16" bestFit="1" customWidth="1"/>
    <col min="14341" max="14341" width="21.28515625" style="16" customWidth="1"/>
    <col min="14342" max="14343" width="21.28515625" style="16" bestFit="1" customWidth="1"/>
    <col min="14344" max="14344" width="0" style="16" hidden="1" customWidth="1"/>
    <col min="14345" max="14592" width="9.140625" style="16"/>
    <col min="14593" max="14593" width="6.28515625" style="16" bestFit="1" customWidth="1"/>
    <col min="14594" max="14594" width="21.7109375" style="16" customWidth="1"/>
    <col min="14595" max="14595" width="38.28515625" style="16" customWidth="1"/>
    <col min="14596" max="14596" width="11" style="16" bestFit="1" customWidth="1"/>
    <col min="14597" max="14597" width="21.28515625" style="16" customWidth="1"/>
    <col min="14598" max="14599" width="21.28515625" style="16" bestFit="1" customWidth="1"/>
    <col min="14600" max="14600" width="0" style="16" hidden="1" customWidth="1"/>
    <col min="14601" max="14848" width="9.140625" style="16"/>
    <col min="14849" max="14849" width="6.28515625" style="16" bestFit="1" customWidth="1"/>
    <col min="14850" max="14850" width="21.7109375" style="16" customWidth="1"/>
    <col min="14851" max="14851" width="38.28515625" style="16" customWidth="1"/>
    <col min="14852" max="14852" width="11" style="16" bestFit="1" customWidth="1"/>
    <col min="14853" max="14853" width="21.28515625" style="16" customWidth="1"/>
    <col min="14854" max="14855" width="21.28515625" style="16" bestFit="1" customWidth="1"/>
    <col min="14856" max="14856" width="0" style="16" hidden="1" customWidth="1"/>
    <col min="14857" max="15104" width="9.140625" style="16"/>
    <col min="15105" max="15105" width="6.28515625" style="16" bestFit="1" customWidth="1"/>
    <col min="15106" max="15106" width="21.7109375" style="16" customWidth="1"/>
    <col min="15107" max="15107" width="38.28515625" style="16" customWidth="1"/>
    <col min="15108" max="15108" width="11" style="16" bestFit="1" customWidth="1"/>
    <col min="15109" max="15109" width="21.28515625" style="16" customWidth="1"/>
    <col min="15110" max="15111" width="21.28515625" style="16" bestFit="1" customWidth="1"/>
    <col min="15112" max="15112" width="0" style="16" hidden="1" customWidth="1"/>
    <col min="15113" max="15360" width="9.140625" style="16"/>
    <col min="15361" max="15361" width="6.28515625" style="16" bestFit="1" customWidth="1"/>
    <col min="15362" max="15362" width="21.7109375" style="16" customWidth="1"/>
    <col min="15363" max="15363" width="38.28515625" style="16" customWidth="1"/>
    <col min="15364" max="15364" width="11" style="16" bestFit="1" customWidth="1"/>
    <col min="15365" max="15365" width="21.28515625" style="16" customWidth="1"/>
    <col min="15366" max="15367" width="21.28515625" style="16" bestFit="1" customWidth="1"/>
    <col min="15368" max="15368" width="0" style="16" hidden="1" customWidth="1"/>
    <col min="15369" max="15616" width="9.140625" style="16"/>
    <col min="15617" max="15617" width="6.28515625" style="16" bestFit="1" customWidth="1"/>
    <col min="15618" max="15618" width="21.7109375" style="16" customWidth="1"/>
    <col min="15619" max="15619" width="38.28515625" style="16" customWidth="1"/>
    <col min="15620" max="15620" width="11" style="16" bestFit="1" customWidth="1"/>
    <col min="15621" max="15621" width="21.28515625" style="16" customWidth="1"/>
    <col min="15622" max="15623" width="21.28515625" style="16" bestFit="1" customWidth="1"/>
    <col min="15624" max="15624" width="0" style="16" hidden="1" customWidth="1"/>
    <col min="15625" max="15872" width="9.140625" style="16"/>
    <col min="15873" max="15873" width="6.28515625" style="16" bestFit="1" customWidth="1"/>
    <col min="15874" max="15874" width="21.7109375" style="16" customWidth="1"/>
    <col min="15875" max="15875" width="38.28515625" style="16" customWidth="1"/>
    <col min="15876" max="15876" width="11" style="16" bestFit="1" customWidth="1"/>
    <col min="15877" max="15877" width="21.28515625" style="16" customWidth="1"/>
    <col min="15878" max="15879" width="21.28515625" style="16" bestFit="1" customWidth="1"/>
    <col min="15880" max="15880" width="0" style="16" hidden="1" customWidth="1"/>
    <col min="15881" max="16128" width="9.140625" style="16"/>
    <col min="16129" max="16129" width="6.28515625" style="16" bestFit="1" customWidth="1"/>
    <col min="16130" max="16130" width="21.7109375" style="16" customWidth="1"/>
    <col min="16131" max="16131" width="38.28515625" style="16" customWidth="1"/>
    <col min="16132" max="16132" width="11" style="16" bestFit="1" customWidth="1"/>
    <col min="16133" max="16133" width="21.28515625" style="16" customWidth="1"/>
    <col min="16134" max="16135" width="21.28515625" style="16" bestFit="1" customWidth="1"/>
    <col min="16136" max="16136" width="0" style="16" hidden="1" customWidth="1"/>
    <col min="16137" max="16384" width="9.140625" style="16"/>
  </cols>
  <sheetData>
    <row r="1" spans="1:8" ht="17.25" customHeight="1" x14ac:dyDescent="0.25">
      <c r="A1" s="712" t="s">
        <v>168</v>
      </c>
      <c r="B1" s="712"/>
      <c r="C1" s="712"/>
      <c r="D1" s="712"/>
      <c r="E1" s="712"/>
      <c r="F1" s="712"/>
      <c r="G1" s="712"/>
      <c r="H1" s="712"/>
    </row>
    <row r="2" spans="1:8" ht="17.25" customHeight="1" thickBot="1" x14ac:dyDescent="0.3">
      <c r="A2" s="713" t="s">
        <v>24</v>
      </c>
      <c r="B2" s="713"/>
      <c r="C2" s="713"/>
      <c r="D2" s="713"/>
      <c r="E2" s="713"/>
      <c r="F2" s="713"/>
      <c r="G2" s="713"/>
      <c r="H2" s="713"/>
    </row>
    <row r="3" spans="1:8" s="20" customFormat="1" x14ac:dyDescent="0.55000000000000004">
      <c r="A3" s="17" t="s">
        <v>17</v>
      </c>
      <c r="B3" s="18" t="s">
        <v>18</v>
      </c>
      <c r="C3" s="19" t="s">
        <v>25</v>
      </c>
      <c r="D3" s="19"/>
      <c r="E3" s="19" t="s">
        <v>26</v>
      </c>
      <c r="F3" s="19" t="s">
        <v>19</v>
      </c>
      <c r="G3" s="19" t="s">
        <v>20</v>
      </c>
    </row>
    <row r="4" spans="1:8" ht="22.5" x14ac:dyDescent="0.25">
      <c r="A4" s="714">
        <v>1</v>
      </c>
      <c r="B4" s="715" t="s">
        <v>22</v>
      </c>
      <c r="C4" s="716" t="s">
        <v>22</v>
      </c>
      <c r="D4" s="21"/>
      <c r="E4" s="26"/>
      <c r="F4" s="26"/>
      <c r="G4" s="21"/>
    </row>
    <row r="5" spans="1:8" ht="22.5" x14ac:dyDescent="0.25">
      <c r="A5" s="714"/>
      <c r="B5" s="715"/>
      <c r="C5" s="716"/>
      <c r="D5" s="21"/>
      <c r="E5" s="26"/>
      <c r="F5" s="26"/>
      <c r="G5" s="21"/>
    </row>
    <row r="6" spans="1:8" ht="22.5" x14ac:dyDescent="0.25">
      <c r="A6" s="714"/>
      <c r="B6" s="715"/>
      <c r="C6" s="716"/>
      <c r="D6" s="21"/>
      <c r="E6" s="26"/>
      <c r="F6" s="26"/>
      <c r="G6" s="21"/>
    </row>
    <row r="7" spans="1:8" ht="22.5" x14ac:dyDescent="0.25">
      <c r="A7" s="714"/>
      <c r="B7" s="715"/>
      <c r="C7" s="716"/>
      <c r="D7" s="21"/>
      <c r="E7" s="26"/>
      <c r="F7" s="26"/>
      <c r="G7" s="21"/>
    </row>
    <row r="8" spans="1:8" x14ac:dyDescent="0.25">
      <c r="A8" s="714"/>
      <c r="B8" s="715"/>
      <c r="C8" s="716"/>
      <c r="D8" s="21"/>
      <c r="E8" s="21"/>
      <c r="F8" s="21"/>
      <c r="G8" s="21"/>
    </row>
    <row r="9" spans="1:8" x14ac:dyDescent="0.25">
      <c r="A9" s="714"/>
      <c r="B9" s="715"/>
      <c r="C9" s="716"/>
      <c r="D9" s="21"/>
      <c r="E9" s="21"/>
      <c r="F9" s="21"/>
      <c r="G9" s="21"/>
    </row>
    <row r="10" spans="1:8" x14ac:dyDescent="0.25">
      <c r="A10" s="714"/>
      <c r="B10" s="715"/>
      <c r="C10" s="716"/>
      <c r="D10" s="21"/>
      <c r="E10" s="21"/>
      <c r="F10" s="21"/>
      <c r="G10" s="21"/>
    </row>
    <row r="11" spans="1:8" x14ac:dyDescent="0.25">
      <c r="A11" s="714"/>
      <c r="B11" s="715"/>
      <c r="C11" s="716"/>
      <c r="D11" s="21"/>
      <c r="E11" s="21"/>
      <c r="F11" s="21"/>
      <c r="G11" s="21"/>
    </row>
    <row r="12" spans="1:8" x14ac:dyDescent="0.25">
      <c r="A12" s="714"/>
      <c r="B12" s="715"/>
      <c r="C12" s="716"/>
      <c r="D12" s="21"/>
      <c r="E12" s="21"/>
      <c r="F12" s="21"/>
      <c r="G12" s="21"/>
    </row>
    <row r="13" spans="1:8" x14ac:dyDescent="0.25">
      <c r="A13" s="718" t="s">
        <v>27</v>
      </c>
      <c r="B13" s="719"/>
      <c r="C13" s="720"/>
      <c r="D13" s="22"/>
      <c r="E13" s="22">
        <f>SUM(E4:E12)</f>
        <v>0</v>
      </c>
      <c r="F13" s="79">
        <f>SUM(F4:F12)</f>
        <v>0</v>
      </c>
      <c r="G13" s="79">
        <f>E13-F13</f>
        <v>0</v>
      </c>
    </row>
    <row r="14" spans="1:8" ht="17.25" customHeight="1" x14ac:dyDescent="0.25">
      <c r="A14" s="714">
        <v>2</v>
      </c>
      <c r="B14" s="716" t="s">
        <v>23</v>
      </c>
      <c r="C14" s="716" t="s">
        <v>23</v>
      </c>
      <c r="D14" s="21"/>
      <c r="E14" s="21"/>
      <c r="F14" s="21"/>
      <c r="G14" s="21"/>
    </row>
    <row r="15" spans="1:8" ht="17.25" customHeight="1" x14ac:dyDescent="0.25">
      <c r="A15" s="714"/>
      <c r="B15" s="716"/>
      <c r="C15" s="716"/>
      <c r="D15" s="21"/>
      <c r="E15" s="21"/>
      <c r="F15" s="21"/>
      <c r="G15" s="21"/>
    </row>
    <row r="16" spans="1:8" ht="17.25" customHeight="1" x14ac:dyDescent="0.25">
      <c r="A16" s="714"/>
      <c r="B16" s="716"/>
      <c r="C16" s="716"/>
      <c r="D16" s="21"/>
      <c r="E16" s="21"/>
      <c r="F16" s="21"/>
      <c r="G16" s="21"/>
    </row>
    <row r="17" spans="1:7" ht="17.25" customHeight="1" x14ac:dyDescent="0.25">
      <c r="A17" s="718" t="s">
        <v>27</v>
      </c>
      <c r="B17" s="719"/>
      <c r="C17" s="720"/>
      <c r="D17" s="79"/>
      <c r="E17" s="79">
        <f>SUM(E14:E16)</f>
        <v>0</v>
      </c>
      <c r="F17" s="79">
        <f>SUM(F14:F16)</f>
        <v>0</v>
      </c>
      <c r="G17" s="79">
        <f>SUM(G14:G16)</f>
        <v>0</v>
      </c>
    </row>
    <row r="18" spans="1:7" ht="18" customHeight="1" x14ac:dyDescent="0.25">
      <c r="A18" s="717" t="s">
        <v>69</v>
      </c>
      <c r="B18" s="717"/>
      <c r="C18" s="717"/>
      <c r="D18" s="77"/>
      <c r="E18" s="77">
        <f>SUM(E17,E13)</f>
        <v>0</v>
      </c>
      <c r="F18" s="77">
        <f>SUM(F17,F13)</f>
        <v>0</v>
      </c>
      <c r="G18" s="77">
        <f>SUM(G17,G13)</f>
        <v>0</v>
      </c>
    </row>
  </sheetData>
  <mergeCells count="11">
    <mergeCell ref="A18:C18"/>
    <mergeCell ref="A13:C13"/>
    <mergeCell ref="A14:A16"/>
    <mergeCell ref="B14:B16"/>
    <mergeCell ref="C14:C16"/>
    <mergeCell ref="A17:C17"/>
    <mergeCell ref="A1:H1"/>
    <mergeCell ref="A2:H2"/>
    <mergeCell ref="A4:A12"/>
    <mergeCell ref="B4:B12"/>
    <mergeCell ref="C4:C1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E387-9C5E-4151-9FD7-0DD4DE20BA2A}">
  <dimension ref="A1:H72"/>
  <sheetViews>
    <sheetView rightToLeft="1" topLeftCell="A61" workbookViewId="0">
      <selection activeCell="G4" sqref="G4"/>
    </sheetView>
  </sheetViews>
  <sheetFormatPr defaultRowHeight="20.25" x14ac:dyDescent="0.25"/>
  <cols>
    <col min="1" max="1" width="6.28515625" style="16" bestFit="1" customWidth="1"/>
    <col min="2" max="2" width="21.7109375" style="24" customWidth="1"/>
    <col min="3" max="3" width="38.28515625" style="25" customWidth="1"/>
    <col min="4" max="4" width="11" style="16" hidden="1" customWidth="1"/>
    <col min="5" max="5" width="21.28515625" style="16" customWidth="1"/>
    <col min="6" max="7" width="21.28515625" style="16" bestFit="1" customWidth="1"/>
    <col min="8" max="8" width="16.5703125" style="16" hidden="1" customWidth="1"/>
    <col min="9" max="9" width="9.140625" style="16"/>
    <col min="10" max="10" width="11.7109375" style="16" bestFit="1" customWidth="1"/>
    <col min="11" max="256" width="9.140625" style="16"/>
    <col min="257" max="257" width="6.28515625" style="16" bestFit="1" customWidth="1"/>
    <col min="258" max="258" width="21.7109375" style="16" customWidth="1"/>
    <col min="259" max="259" width="38.28515625" style="16" customWidth="1"/>
    <col min="260" max="260" width="11" style="16" bestFit="1" customWidth="1"/>
    <col min="261" max="261" width="21.28515625" style="16" customWidth="1"/>
    <col min="262" max="263" width="21.28515625" style="16" bestFit="1" customWidth="1"/>
    <col min="264" max="264" width="0" style="16" hidden="1" customWidth="1"/>
    <col min="265" max="512" width="9.140625" style="16"/>
    <col min="513" max="513" width="6.28515625" style="16" bestFit="1" customWidth="1"/>
    <col min="514" max="514" width="21.7109375" style="16" customWidth="1"/>
    <col min="515" max="515" width="38.28515625" style="16" customWidth="1"/>
    <col min="516" max="516" width="11" style="16" bestFit="1" customWidth="1"/>
    <col min="517" max="517" width="21.28515625" style="16" customWidth="1"/>
    <col min="518" max="519" width="21.28515625" style="16" bestFit="1" customWidth="1"/>
    <col min="520" max="520" width="0" style="16" hidden="1" customWidth="1"/>
    <col min="521" max="768" width="9.140625" style="16"/>
    <col min="769" max="769" width="6.28515625" style="16" bestFit="1" customWidth="1"/>
    <col min="770" max="770" width="21.7109375" style="16" customWidth="1"/>
    <col min="771" max="771" width="38.28515625" style="16" customWidth="1"/>
    <col min="772" max="772" width="11" style="16" bestFit="1" customWidth="1"/>
    <col min="773" max="773" width="21.28515625" style="16" customWidth="1"/>
    <col min="774" max="775" width="21.28515625" style="16" bestFit="1" customWidth="1"/>
    <col min="776" max="776" width="0" style="16" hidden="1" customWidth="1"/>
    <col min="777" max="1024" width="9.140625" style="16"/>
    <col min="1025" max="1025" width="6.28515625" style="16" bestFit="1" customWidth="1"/>
    <col min="1026" max="1026" width="21.7109375" style="16" customWidth="1"/>
    <col min="1027" max="1027" width="38.28515625" style="16" customWidth="1"/>
    <col min="1028" max="1028" width="11" style="16" bestFit="1" customWidth="1"/>
    <col min="1029" max="1029" width="21.28515625" style="16" customWidth="1"/>
    <col min="1030" max="1031" width="21.28515625" style="16" bestFit="1" customWidth="1"/>
    <col min="1032" max="1032" width="0" style="16" hidden="1" customWidth="1"/>
    <col min="1033" max="1280" width="9.140625" style="16"/>
    <col min="1281" max="1281" width="6.28515625" style="16" bestFit="1" customWidth="1"/>
    <col min="1282" max="1282" width="21.7109375" style="16" customWidth="1"/>
    <col min="1283" max="1283" width="38.28515625" style="16" customWidth="1"/>
    <col min="1284" max="1284" width="11" style="16" bestFit="1" customWidth="1"/>
    <col min="1285" max="1285" width="21.28515625" style="16" customWidth="1"/>
    <col min="1286" max="1287" width="21.28515625" style="16" bestFit="1" customWidth="1"/>
    <col min="1288" max="1288" width="0" style="16" hidden="1" customWidth="1"/>
    <col min="1289" max="1536" width="9.140625" style="16"/>
    <col min="1537" max="1537" width="6.28515625" style="16" bestFit="1" customWidth="1"/>
    <col min="1538" max="1538" width="21.7109375" style="16" customWidth="1"/>
    <col min="1539" max="1539" width="38.28515625" style="16" customWidth="1"/>
    <col min="1540" max="1540" width="11" style="16" bestFit="1" customWidth="1"/>
    <col min="1541" max="1541" width="21.28515625" style="16" customWidth="1"/>
    <col min="1542" max="1543" width="21.28515625" style="16" bestFit="1" customWidth="1"/>
    <col min="1544" max="1544" width="0" style="16" hidden="1" customWidth="1"/>
    <col min="1545" max="1792" width="9.140625" style="16"/>
    <col min="1793" max="1793" width="6.28515625" style="16" bestFit="1" customWidth="1"/>
    <col min="1794" max="1794" width="21.7109375" style="16" customWidth="1"/>
    <col min="1795" max="1795" width="38.28515625" style="16" customWidth="1"/>
    <col min="1796" max="1796" width="11" style="16" bestFit="1" customWidth="1"/>
    <col min="1797" max="1797" width="21.28515625" style="16" customWidth="1"/>
    <col min="1798" max="1799" width="21.28515625" style="16" bestFit="1" customWidth="1"/>
    <col min="1800" max="1800" width="0" style="16" hidden="1" customWidth="1"/>
    <col min="1801" max="2048" width="9.140625" style="16"/>
    <col min="2049" max="2049" width="6.28515625" style="16" bestFit="1" customWidth="1"/>
    <col min="2050" max="2050" width="21.7109375" style="16" customWidth="1"/>
    <col min="2051" max="2051" width="38.28515625" style="16" customWidth="1"/>
    <col min="2052" max="2052" width="11" style="16" bestFit="1" customWidth="1"/>
    <col min="2053" max="2053" width="21.28515625" style="16" customWidth="1"/>
    <col min="2054" max="2055" width="21.28515625" style="16" bestFit="1" customWidth="1"/>
    <col min="2056" max="2056" width="0" style="16" hidden="1" customWidth="1"/>
    <col min="2057" max="2304" width="9.140625" style="16"/>
    <col min="2305" max="2305" width="6.28515625" style="16" bestFit="1" customWidth="1"/>
    <col min="2306" max="2306" width="21.7109375" style="16" customWidth="1"/>
    <col min="2307" max="2307" width="38.28515625" style="16" customWidth="1"/>
    <col min="2308" max="2308" width="11" style="16" bestFit="1" customWidth="1"/>
    <col min="2309" max="2309" width="21.28515625" style="16" customWidth="1"/>
    <col min="2310" max="2311" width="21.28515625" style="16" bestFit="1" customWidth="1"/>
    <col min="2312" max="2312" width="0" style="16" hidden="1" customWidth="1"/>
    <col min="2313" max="2560" width="9.140625" style="16"/>
    <col min="2561" max="2561" width="6.28515625" style="16" bestFit="1" customWidth="1"/>
    <col min="2562" max="2562" width="21.7109375" style="16" customWidth="1"/>
    <col min="2563" max="2563" width="38.28515625" style="16" customWidth="1"/>
    <col min="2564" max="2564" width="11" style="16" bestFit="1" customWidth="1"/>
    <col min="2565" max="2565" width="21.28515625" style="16" customWidth="1"/>
    <col min="2566" max="2567" width="21.28515625" style="16" bestFit="1" customWidth="1"/>
    <col min="2568" max="2568" width="0" style="16" hidden="1" customWidth="1"/>
    <col min="2569" max="2816" width="9.140625" style="16"/>
    <col min="2817" max="2817" width="6.28515625" style="16" bestFit="1" customWidth="1"/>
    <col min="2818" max="2818" width="21.7109375" style="16" customWidth="1"/>
    <col min="2819" max="2819" width="38.28515625" style="16" customWidth="1"/>
    <col min="2820" max="2820" width="11" style="16" bestFit="1" customWidth="1"/>
    <col min="2821" max="2821" width="21.28515625" style="16" customWidth="1"/>
    <col min="2822" max="2823" width="21.28515625" style="16" bestFit="1" customWidth="1"/>
    <col min="2824" max="2824" width="0" style="16" hidden="1" customWidth="1"/>
    <col min="2825" max="3072" width="9.140625" style="16"/>
    <col min="3073" max="3073" width="6.28515625" style="16" bestFit="1" customWidth="1"/>
    <col min="3074" max="3074" width="21.7109375" style="16" customWidth="1"/>
    <col min="3075" max="3075" width="38.28515625" style="16" customWidth="1"/>
    <col min="3076" max="3076" width="11" style="16" bestFit="1" customWidth="1"/>
    <col min="3077" max="3077" width="21.28515625" style="16" customWidth="1"/>
    <col min="3078" max="3079" width="21.28515625" style="16" bestFit="1" customWidth="1"/>
    <col min="3080" max="3080" width="0" style="16" hidden="1" customWidth="1"/>
    <col min="3081" max="3328" width="9.140625" style="16"/>
    <col min="3329" max="3329" width="6.28515625" style="16" bestFit="1" customWidth="1"/>
    <col min="3330" max="3330" width="21.7109375" style="16" customWidth="1"/>
    <col min="3331" max="3331" width="38.28515625" style="16" customWidth="1"/>
    <col min="3332" max="3332" width="11" style="16" bestFit="1" customWidth="1"/>
    <col min="3333" max="3333" width="21.28515625" style="16" customWidth="1"/>
    <col min="3334" max="3335" width="21.28515625" style="16" bestFit="1" customWidth="1"/>
    <col min="3336" max="3336" width="0" style="16" hidden="1" customWidth="1"/>
    <col min="3337" max="3584" width="9.140625" style="16"/>
    <col min="3585" max="3585" width="6.28515625" style="16" bestFit="1" customWidth="1"/>
    <col min="3586" max="3586" width="21.7109375" style="16" customWidth="1"/>
    <col min="3587" max="3587" width="38.28515625" style="16" customWidth="1"/>
    <col min="3588" max="3588" width="11" style="16" bestFit="1" customWidth="1"/>
    <col min="3589" max="3589" width="21.28515625" style="16" customWidth="1"/>
    <col min="3590" max="3591" width="21.28515625" style="16" bestFit="1" customWidth="1"/>
    <col min="3592" max="3592" width="0" style="16" hidden="1" customWidth="1"/>
    <col min="3593" max="3840" width="9.140625" style="16"/>
    <col min="3841" max="3841" width="6.28515625" style="16" bestFit="1" customWidth="1"/>
    <col min="3842" max="3842" width="21.7109375" style="16" customWidth="1"/>
    <col min="3843" max="3843" width="38.28515625" style="16" customWidth="1"/>
    <col min="3844" max="3844" width="11" style="16" bestFit="1" customWidth="1"/>
    <col min="3845" max="3845" width="21.28515625" style="16" customWidth="1"/>
    <col min="3846" max="3847" width="21.28515625" style="16" bestFit="1" customWidth="1"/>
    <col min="3848" max="3848" width="0" style="16" hidden="1" customWidth="1"/>
    <col min="3849" max="4096" width="9.140625" style="16"/>
    <col min="4097" max="4097" width="6.28515625" style="16" bestFit="1" customWidth="1"/>
    <col min="4098" max="4098" width="21.7109375" style="16" customWidth="1"/>
    <col min="4099" max="4099" width="38.28515625" style="16" customWidth="1"/>
    <col min="4100" max="4100" width="11" style="16" bestFit="1" customWidth="1"/>
    <col min="4101" max="4101" width="21.28515625" style="16" customWidth="1"/>
    <col min="4102" max="4103" width="21.28515625" style="16" bestFit="1" customWidth="1"/>
    <col min="4104" max="4104" width="0" style="16" hidden="1" customWidth="1"/>
    <col min="4105" max="4352" width="9.140625" style="16"/>
    <col min="4353" max="4353" width="6.28515625" style="16" bestFit="1" customWidth="1"/>
    <col min="4354" max="4354" width="21.7109375" style="16" customWidth="1"/>
    <col min="4355" max="4355" width="38.28515625" style="16" customWidth="1"/>
    <col min="4356" max="4356" width="11" style="16" bestFit="1" customWidth="1"/>
    <col min="4357" max="4357" width="21.28515625" style="16" customWidth="1"/>
    <col min="4358" max="4359" width="21.28515625" style="16" bestFit="1" customWidth="1"/>
    <col min="4360" max="4360" width="0" style="16" hidden="1" customWidth="1"/>
    <col min="4361" max="4608" width="9.140625" style="16"/>
    <col min="4609" max="4609" width="6.28515625" style="16" bestFit="1" customWidth="1"/>
    <col min="4610" max="4610" width="21.7109375" style="16" customWidth="1"/>
    <col min="4611" max="4611" width="38.28515625" style="16" customWidth="1"/>
    <col min="4612" max="4612" width="11" style="16" bestFit="1" customWidth="1"/>
    <col min="4613" max="4613" width="21.28515625" style="16" customWidth="1"/>
    <col min="4614" max="4615" width="21.28515625" style="16" bestFit="1" customWidth="1"/>
    <col min="4616" max="4616" width="0" style="16" hidden="1" customWidth="1"/>
    <col min="4617" max="4864" width="9.140625" style="16"/>
    <col min="4865" max="4865" width="6.28515625" style="16" bestFit="1" customWidth="1"/>
    <col min="4866" max="4866" width="21.7109375" style="16" customWidth="1"/>
    <col min="4867" max="4867" width="38.28515625" style="16" customWidth="1"/>
    <col min="4868" max="4868" width="11" style="16" bestFit="1" customWidth="1"/>
    <col min="4869" max="4869" width="21.28515625" style="16" customWidth="1"/>
    <col min="4870" max="4871" width="21.28515625" style="16" bestFit="1" customWidth="1"/>
    <col min="4872" max="4872" width="0" style="16" hidden="1" customWidth="1"/>
    <col min="4873" max="5120" width="9.140625" style="16"/>
    <col min="5121" max="5121" width="6.28515625" style="16" bestFit="1" customWidth="1"/>
    <col min="5122" max="5122" width="21.7109375" style="16" customWidth="1"/>
    <col min="5123" max="5123" width="38.28515625" style="16" customWidth="1"/>
    <col min="5124" max="5124" width="11" style="16" bestFit="1" customWidth="1"/>
    <col min="5125" max="5125" width="21.28515625" style="16" customWidth="1"/>
    <col min="5126" max="5127" width="21.28515625" style="16" bestFit="1" customWidth="1"/>
    <col min="5128" max="5128" width="0" style="16" hidden="1" customWidth="1"/>
    <col min="5129" max="5376" width="9.140625" style="16"/>
    <col min="5377" max="5377" width="6.28515625" style="16" bestFit="1" customWidth="1"/>
    <col min="5378" max="5378" width="21.7109375" style="16" customWidth="1"/>
    <col min="5379" max="5379" width="38.28515625" style="16" customWidth="1"/>
    <col min="5380" max="5380" width="11" style="16" bestFit="1" customWidth="1"/>
    <col min="5381" max="5381" width="21.28515625" style="16" customWidth="1"/>
    <col min="5382" max="5383" width="21.28515625" style="16" bestFit="1" customWidth="1"/>
    <col min="5384" max="5384" width="0" style="16" hidden="1" customWidth="1"/>
    <col min="5385" max="5632" width="9.140625" style="16"/>
    <col min="5633" max="5633" width="6.28515625" style="16" bestFit="1" customWidth="1"/>
    <col min="5634" max="5634" width="21.7109375" style="16" customWidth="1"/>
    <col min="5635" max="5635" width="38.28515625" style="16" customWidth="1"/>
    <col min="5636" max="5636" width="11" style="16" bestFit="1" customWidth="1"/>
    <col min="5637" max="5637" width="21.28515625" style="16" customWidth="1"/>
    <col min="5638" max="5639" width="21.28515625" style="16" bestFit="1" customWidth="1"/>
    <col min="5640" max="5640" width="0" style="16" hidden="1" customWidth="1"/>
    <col min="5641" max="5888" width="9.140625" style="16"/>
    <col min="5889" max="5889" width="6.28515625" style="16" bestFit="1" customWidth="1"/>
    <col min="5890" max="5890" width="21.7109375" style="16" customWidth="1"/>
    <col min="5891" max="5891" width="38.28515625" style="16" customWidth="1"/>
    <col min="5892" max="5892" width="11" style="16" bestFit="1" customWidth="1"/>
    <col min="5893" max="5893" width="21.28515625" style="16" customWidth="1"/>
    <col min="5894" max="5895" width="21.28515625" style="16" bestFit="1" customWidth="1"/>
    <col min="5896" max="5896" width="0" style="16" hidden="1" customWidth="1"/>
    <col min="5897" max="6144" width="9.140625" style="16"/>
    <col min="6145" max="6145" width="6.28515625" style="16" bestFit="1" customWidth="1"/>
    <col min="6146" max="6146" width="21.7109375" style="16" customWidth="1"/>
    <col min="6147" max="6147" width="38.28515625" style="16" customWidth="1"/>
    <col min="6148" max="6148" width="11" style="16" bestFit="1" customWidth="1"/>
    <col min="6149" max="6149" width="21.28515625" style="16" customWidth="1"/>
    <col min="6150" max="6151" width="21.28515625" style="16" bestFit="1" customWidth="1"/>
    <col min="6152" max="6152" width="0" style="16" hidden="1" customWidth="1"/>
    <col min="6153" max="6400" width="9.140625" style="16"/>
    <col min="6401" max="6401" width="6.28515625" style="16" bestFit="1" customWidth="1"/>
    <col min="6402" max="6402" width="21.7109375" style="16" customWidth="1"/>
    <col min="6403" max="6403" width="38.28515625" style="16" customWidth="1"/>
    <col min="6404" max="6404" width="11" style="16" bestFit="1" customWidth="1"/>
    <col min="6405" max="6405" width="21.28515625" style="16" customWidth="1"/>
    <col min="6406" max="6407" width="21.28515625" style="16" bestFit="1" customWidth="1"/>
    <col min="6408" max="6408" width="0" style="16" hidden="1" customWidth="1"/>
    <col min="6409" max="6656" width="9.140625" style="16"/>
    <col min="6657" max="6657" width="6.28515625" style="16" bestFit="1" customWidth="1"/>
    <col min="6658" max="6658" width="21.7109375" style="16" customWidth="1"/>
    <col min="6659" max="6659" width="38.28515625" style="16" customWidth="1"/>
    <col min="6660" max="6660" width="11" style="16" bestFit="1" customWidth="1"/>
    <col min="6661" max="6661" width="21.28515625" style="16" customWidth="1"/>
    <col min="6662" max="6663" width="21.28515625" style="16" bestFit="1" customWidth="1"/>
    <col min="6664" max="6664" width="0" style="16" hidden="1" customWidth="1"/>
    <col min="6665" max="6912" width="9.140625" style="16"/>
    <col min="6913" max="6913" width="6.28515625" style="16" bestFit="1" customWidth="1"/>
    <col min="6914" max="6914" width="21.7109375" style="16" customWidth="1"/>
    <col min="6915" max="6915" width="38.28515625" style="16" customWidth="1"/>
    <col min="6916" max="6916" width="11" style="16" bestFit="1" customWidth="1"/>
    <col min="6917" max="6917" width="21.28515625" style="16" customWidth="1"/>
    <col min="6918" max="6919" width="21.28515625" style="16" bestFit="1" customWidth="1"/>
    <col min="6920" max="6920" width="0" style="16" hidden="1" customWidth="1"/>
    <col min="6921" max="7168" width="9.140625" style="16"/>
    <col min="7169" max="7169" width="6.28515625" style="16" bestFit="1" customWidth="1"/>
    <col min="7170" max="7170" width="21.7109375" style="16" customWidth="1"/>
    <col min="7171" max="7171" width="38.28515625" style="16" customWidth="1"/>
    <col min="7172" max="7172" width="11" style="16" bestFit="1" customWidth="1"/>
    <col min="7173" max="7173" width="21.28515625" style="16" customWidth="1"/>
    <col min="7174" max="7175" width="21.28515625" style="16" bestFit="1" customWidth="1"/>
    <col min="7176" max="7176" width="0" style="16" hidden="1" customWidth="1"/>
    <col min="7177" max="7424" width="9.140625" style="16"/>
    <col min="7425" max="7425" width="6.28515625" style="16" bestFit="1" customWidth="1"/>
    <col min="7426" max="7426" width="21.7109375" style="16" customWidth="1"/>
    <col min="7427" max="7427" width="38.28515625" style="16" customWidth="1"/>
    <col min="7428" max="7428" width="11" style="16" bestFit="1" customWidth="1"/>
    <col min="7429" max="7429" width="21.28515625" style="16" customWidth="1"/>
    <col min="7430" max="7431" width="21.28515625" style="16" bestFit="1" customWidth="1"/>
    <col min="7432" max="7432" width="0" style="16" hidden="1" customWidth="1"/>
    <col min="7433" max="7680" width="9.140625" style="16"/>
    <col min="7681" max="7681" width="6.28515625" style="16" bestFit="1" customWidth="1"/>
    <col min="7682" max="7682" width="21.7109375" style="16" customWidth="1"/>
    <col min="7683" max="7683" width="38.28515625" style="16" customWidth="1"/>
    <col min="7684" max="7684" width="11" style="16" bestFit="1" customWidth="1"/>
    <col min="7685" max="7685" width="21.28515625" style="16" customWidth="1"/>
    <col min="7686" max="7687" width="21.28515625" style="16" bestFit="1" customWidth="1"/>
    <col min="7688" max="7688" width="0" style="16" hidden="1" customWidth="1"/>
    <col min="7689" max="7936" width="9.140625" style="16"/>
    <col min="7937" max="7937" width="6.28515625" style="16" bestFit="1" customWidth="1"/>
    <col min="7938" max="7938" width="21.7109375" style="16" customWidth="1"/>
    <col min="7939" max="7939" width="38.28515625" style="16" customWidth="1"/>
    <col min="7940" max="7940" width="11" style="16" bestFit="1" customWidth="1"/>
    <col min="7941" max="7941" width="21.28515625" style="16" customWidth="1"/>
    <col min="7942" max="7943" width="21.28515625" style="16" bestFit="1" customWidth="1"/>
    <col min="7944" max="7944" width="0" style="16" hidden="1" customWidth="1"/>
    <col min="7945" max="8192" width="9.140625" style="16"/>
    <col min="8193" max="8193" width="6.28515625" style="16" bestFit="1" customWidth="1"/>
    <col min="8194" max="8194" width="21.7109375" style="16" customWidth="1"/>
    <col min="8195" max="8195" width="38.28515625" style="16" customWidth="1"/>
    <col min="8196" max="8196" width="11" style="16" bestFit="1" customWidth="1"/>
    <col min="8197" max="8197" width="21.28515625" style="16" customWidth="1"/>
    <col min="8198" max="8199" width="21.28515625" style="16" bestFit="1" customWidth="1"/>
    <col min="8200" max="8200" width="0" style="16" hidden="1" customWidth="1"/>
    <col min="8201" max="8448" width="9.140625" style="16"/>
    <col min="8449" max="8449" width="6.28515625" style="16" bestFit="1" customWidth="1"/>
    <col min="8450" max="8450" width="21.7109375" style="16" customWidth="1"/>
    <col min="8451" max="8451" width="38.28515625" style="16" customWidth="1"/>
    <col min="8452" max="8452" width="11" style="16" bestFit="1" customWidth="1"/>
    <col min="8453" max="8453" width="21.28515625" style="16" customWidth="1"/>
    <col min="8454" max="8455" width="21.28515625" style="16" bestFit="1" customWidth="1"/>
    <col min="8456" max="8456" width="0" style="16" hidden="1" customWidth="1"/>
    <col min="8457" max="8704" width="9.140625" style="16"/>
    <col min="8705" max="8705" width="6.28515625" style="16" bestFit="1" customWidth="1"/>
    <col min="8706" max="8706" width="21.7109375" style="16" customWidth="1"/>
    <col min="8707" max="8707" width="38.28515625" style="16" customWidth="1"/>
    <col min="8708" max="8708" width="11" style="16" bestFit="1" customWidth="1"/>
    <col min="8709" max="8709" width="21.28515625" style="16" customWidth="1"/>
    <col min="8710" max="8711" width="21.28515625" style="16" bestFit="1" customWidth="1"/>
    <col min="8712" max="8712" width="0" style="16" hidden="1" customWidth="1"/>
    <col min="8713" max="8960" width="9.140625" style="16"/>
    <col min="8961" max="8961" width="6.28515625" style="16" bestFit="1" customWidth="1"/>
    <col min="8962" max="8962" width="21.7109375" style="16" customWidth="1"/>
    <col min="8963" max="8963" width="38.28515625" style="16" customWidth="1"/>
    <col min="8964" max="8964" width="11" style="16" bestFit="1" customWidth="1"/>
    <col min="8965" max="8965" width="21.28515625" style="16" customWidth="1"/>
    <col min="8966" max="8967" width="21.28515625" style="16" bestFit="1" customWidth="1"/>
    <col min="8968" max="8968" width="0" style="16" hidden="1" customWidth="1"/>
    <col min="8969" max="9216" width="9.140625" style="16"/>
    <col min="9217" max="9217" width="6.28515625" style="16" bestFit="1" customWidth="1"/>
    <col min="9218" max="9218" width="21.7109375" style="16" customWidth="1"/>
    <col min="9219" max="9219" width="38.28515625" style="16" customWidth="1"/>
    <col min="9220" max="9220" width="11" style="16" bestFit="1" customWidth="1"/>
    <col min="9221" max="9221" width="21.28515625" style="16" customWidth="1"/>
    <col min="9222" max="9223" width="21.28515625" style="16" bestFit="1" customWidth="1"/>
    <col min="9224" max="9224" width="0" style="16" hidden="1" customWidth="1"/>
    <col min="9225" max="9472" width="9.140625" style="16"/>
    <col min="9473" max="9473" width="6.28515625" style="16" bestFit="1" customWidth="1"/>
    <col min="9474" max="9474" width="21.7109375" style="16" customWidth="1"/>
    <col min="9475" max="9475" width="38.28515625" style="16" customWidth="1"/>
    <col min="9476" max="9476" width="11" style="16" bestFit="1" customWidth="1"/>
    <col min="9477" max="9477" width="21.28515625" style="16" customWidth="1"/>
    <col min="9478" max="9479" width="21.28515625" style="16" bestFit="1" customWidth="1"/>
    <col min="9480" max="9480" width="0" style="16" hidden="1" customWidth="1"/>
    <col min="9481" max="9728" width="9.140625" style="16"/>
    <col min="9729" max="9729" width="6.28515625" style="16" bestFit="1" customWidth="1"/>
    <col min="9730" max="9730" width="21.7109375" style="16" customWidth="1"/>
    <col min="9731" max="9731" width="38.28515625" style="16" customWidth="1"/>
    <col min="9732" max="9732" width="11" style="16" bestFit="1" customWidth="1"/>
    <col min="9733" max="9733" width="21.28515625" style="16" customWidth="1"/>
    <col min="9734" max="9735" width="21.28515625" style="16" bestFit="1" customWidth="1"/>
    <col min="9736" max="9736" width="0" style="16" hidden="1" customWidth="1"/>
    <col min="9737" max="9984" width="9.140625" style="16"/>
    <col min="9985" max="9985" width="6.28515625" style="16" bestFit="1" customWidth="1"/>
    <col min="9986" max="9986" width="21.7109375" style="16" customWidth="1"/>
    <col min="9987" max="9987" width="38.28515625" style="16" customWidth="1"/>
    <col min="9988" max="9988" width="11" style="16" bestFit="1" customWidth="1"/>
    <col min="9989" max="9989" width="21.28515625" style="16" customWidth="1"/>
    <col min="9990" max="9991" width="21.28515625" style="16" bestFit="1" customWidth="1"/>
    <col min="9992" max="9992" width="0" style="16" hidden="1" customWidth="1"/>
    <col min="9993" max="10240" width="9.140625" style="16"/>
    <col min="10241" max="10241" width="6.28515625" style="16" bestFit="1" customWidth="1"/>
    <col min="10242" max="10242" width="21.7109375" style="16" customWidth="1"/>
    <col min="10243" max="10243" width="38.28515625" style="16" customWidth="1"/>
    <col min="10244" max="10244" width="11" style="16" bestFit="1" customWidth="1"/>
    <col min="10245" max="10245" width="21.28515625" style="16" customWidth="1"/>
    <col min="10246" max="10247" width="21.28515625" style="16" bestFit="1" customWidth="1"/>
    <col min="10248" max="10248" width="0" style="16" hidden="1" customWidth="1"/>
    <col min="10249" max="10496" width="9.140625" style="16"/>
    <col min="10497" max="10497" width="6.28515625" style="16" bestFit="1" customWidth="1"/>
    <col min="10498" max="10498" width="21.7109375" style="16" customWidth="1"/>
    <col min="10499" max="10499" width="38.28515625" style="16" customWidth="1"/>
    <col min="10500" max="10500" width="11" style="16" bestFit="1" customWidth="1"/>
    <col min="10501" max="10501" width="21.28515625" style="16" customWidth="1"/>
    <col min="10502" max="10503" width="21.28515625" style="16" bestFit="1" customWidth="1"/>
    <col min="10504" max="10504" width="0" style="16" hidden="1" customWidth="1"/>
    <col min="10505" max="10752" width="9.140625" style="16"/>
    <col min="10753" max="10753" width="6.28515625" style="16" bestFit="1" customWidth="1"/>
    <col min="10754" max="10754" width="21.7109375" style="16" customWidth="1"/>
    <col min="10755" max="10755" width="38.28515625" style="16" customWidth="1"/>
    <col min="10756" max="10756" width="11" style="16" bestFit="1" customWidth="1"/>
    <col min="10757" max="10757" width="21.28515625" style="16" customWidth="1"/>
    <col min="10758" max="10759" width="21.28515625" style="16" bestFit="1" customWidth="1"/>
    <col min="10760" max="10760" width="0" style="16" hidden="1" customWidth="1"/>
    <col min="10761" max="11008" width="9.140625" style="16"/>
    <col min="11009" max="11009" width="6.28515625" style="16" bestFit="1" customWidth="1"/>
    <col min="11010" max="11010" width="21.7109375" style="16" customWidth="1"/>
    <col min="11011" max="11011" width="38.28515625" style="16" customWidth="1"/>
    <col min="11012" max="11012" width="11" style="16" bestFit="1" customWidth="1"/>
    <col min="11013" max="11013" width="21.28515625" style="16" customWidth="1"/>
    <col min="11014" max="11015" width="21.28515625" style="16" bestFit="1" customWidth="1"/>
    <col min="11016" max="11016" width="0" style="16" hidden="1" customWidth="1"/>
    <col min="11017" max="11264" width="9.140625" style="16"/>
    <col min="11265" max="11265" width="6.28515625" style="16" bestFit="1" customWidth="1"/>
    <col min="11266" max="11266" width="21.7109375" style="16" customWidth="1"/>
    <col min="11267" max="11267" width="38.28515625" style="16" customWidth="1"/>
    <col min="11268" max="11268" width="11" style="16" bestFit="1" customWidth="1"/>
    <col min="11269" max="11269" width="21.28515625" style="16" customWidth="1"/>
    <col min="11270" max="11271" width="21.28515625" style="16" bestFit="1" customWidth="1"/>
    <col min="11272" max="11272" width="0" style="16" hidden="1" customWidth="1"/>
    <col min="11273" max="11520" width="9.140625" style="16"/>
    <col min="11521" max="11521" width="6.28515625" style="16" bestFit="1" customWidth="1"/>
    <col min="11522" max="11522" width="21.7109375" style="16" customWidth="1"/>
    <col min="11523" max="11523" width="38.28515625" style="16" customWidth="1"/>
    <col min="11524" max="11524" width="11" style="16" bestFit="1" customWidth="1"/>
    <col min="11525" max="11525" width="21.28515625" style="16" customWidth="1"/>
    <col min="11526" max="11527" width="21.28515625" style="16" bestFit="1" customWidth="1"/>
    <col min="11528" max="11528" width="0" style="16" hidden="1" customWidth="1"/>
    <col min="11529" max="11776" width="9.140625" style="16"/>
    <col min="11777" max="11777" width="6.28515625" style="16" bestFit="1" customWidth="1"/>
    <col min="11778" max="11778" width="21.7109375" style="16" customWidth="1"/>
    <col min="11779" max="11779" width="38.28515625" style="16" customWidth="1"/>
    <col min="11780" max="11780" width="11" style="16" bestFit="1" customWidth="1"/>
    <col min="11781" max="11781" width="21.28515625" style="16" customWidth="1"/>
    <col min="11782" max="11783" width="21.28515625" style="16" bestFit="1" customWidth="1"/>
    <col min="11784" max="11784" width="0" style="16" hidden="1" customWidth="1"/>
    <col min="11785" max="12032" width="9.140625" style="16"/>
    <col min="12033" max="12033" width="6.28515625" style="16" bestFit="1" customWidth="1"/>
    <col min="12034" max="12034" width="21.7109375" style="16" customWidth="1"/>
    <col min="12035" max="12035" width="38.28515625" style="16" customWidth="1"/>
    <col min="12036" max="12036" width="11" style="16" bestFit="1" customWidth="1"/>
    <col min="12037" max="12037" width="21.28515625" style="16" customWidth="1"/>
    <col min="12038" max="12039" width="21.28515625" style="16" bestFit="1" customWidth="1"/>
    <col min="12040" max="12040" width="0" style="16" hidden="1" customWidth="1"/>
    <col min="12041" max="12288" width="9.140625" style="16"/>
    <col min="12289" max="12289" width="6.28515625" style="16" bestFit="1" customWidth="1"/>
    <col min="12290" max="12290" width="21.7109375" style="16" customWidth="1"/>
    <col min="12291" max="12291" width="38.28515625" style="16" customWidth="1"/>
    <col min="12292" max="12292" width="11" style="16" bestFit="1" customWidth="1"/>
    <col min="12293" max="12293" width="21.28515625" style="16" customWidth="1"/>
    <col min="12294" max="12295" width="21.28515625" style="16" bestFit="1" customWidth="1"/>
    <col min="12296" max="12296" width="0" style="16" hidden="1" customWidth="1"/>
    <col min="12297" max="12544" width="9.140625" style="16"/>
    <col min="12545" max="12545" width="6.28515625" style="16" bestFit="1" customWidth="1"/>
    <col min="12546" max="12546" width="21.7109375" style="16" customWidth="1"/>
    <col min="12547" max="12547" width="38.28515625" style="16" customWidth="1"/>
    <col min="12548" max="12548" width="11" style="16" bestFit="1" customWidth="1"/>
    <col min="12549" max="12549" width="21.28515625" style="16" customWidth="1"/>
    <col min="12550" max="12551" width="21.28515625" style="16" bestFit="1" customWidth="1"/>
    <col min="12552" max="12552" width="0" style="16" hidden="1" customWidth="1"/>
    <col min="12553" max="12800" width="9.140625" style="16"/>
    <col min="12801" max="12801" width="6.28515625" style="16" bestFit="1" customWidth="1"/>
    <col min="12802" max="12802" width="21.7109375" style="16" customWidth="1"/>
    <col min="12803" max="12803" width="38.28515625" style="16" customWidth="1"/>
    <col min="12804" max="12804" width="11" style="16" bestFit="1" customWidth="1"/>
    <col min="12805" max="12805" width="21.28515625" style="16" customWidth="1"/>
    <col min="12806" max="12807" width="21.28515625" style="16" bestFit="1" customWidth="1"/>
    <col min="12808" max="12808" width="0" style="16" hidden="1" customWidth="1"/>
    <col min="12809" max="13056" width="9.140625" style="16"/>
    <col min="13057" max="13057" width="6.28515625" style="16" bestFit="1" customWidth="1"/>
    <col min="13058" max="13058" width="21.7109375" style="16" customWidth="1"/>
    <col min="13059" max="13059" width="38.28515625" style="16" customWidth="1"/>
    <col min="13060" max="13060" width="11" style="16" bestFit="1" customWidth="1"/>
    <col min="13061" max="13061" width="21.28515625" style="16" customWidth="1"/>
    <col min="13062" max="13063" width="21.28515625" style="16" bestFit="1" customWidth="1"/>
    <col min="13064" max="13064" width="0" style="16" hidden="1" customWidth="1"/>
    <col min="13065" max="13312" width="9.140625" style="16"/>
    <col min="13313" max="13313" width="6.28515625" style="16" bestFit="1" customWidth="1"/>
    <col min="13314" max="13314" width="21.7109375" style="16" customWidth="1"/>
    <col min="13315" max="13315" width="38.28515625" style="16" customWidth="1"/>
    <col min="13316" max="13316" width="11" style="16" bestFit="1" customWidth="1"/>
    <col min="13317" max="13317" width="21.28515625" style="16" customWidth="1"/>
    <col min="13318" max="13319" width="21.28515625" style="16" bestFit="1" customWidth="1"/>
    <col min="13320" max="13320" width="0" style="16" hidden="1" customWidth="1"/>
    <col min="13321" max="13568" width="9.140625" style="16"/>
    <col min="13569" max="13569" width="6.28515625" style="16" bestFit="1" customWidth="1"/>
    <col min="13570" max="13570" width="21.7109375" style="16" customWidth="1"/>
    <col min="13571" max="13571" width="38.28515625" style="16" customWidth="1"/>
    <col min="13572" max="13572" width="11" style="16" bestFit="1" customWidth="1"/>
    <col min="13573" max="13573" width="21.28515625" style="16" customWidth="1"/>
    <col min="13574" max="13575" width="21.28515625" style="16" bestFit="1" customWidth="1"/>
    <col min="13576" max="13576" width="0" style="16" hidden="1" customWidth="1"/>
    <col min="13577" max="13824" width="9.140625" style="16"/>
    <col min="13825" max="13825" width="6.28515625" style="16" bestFit="1" customWidth="1"/>
    <col min="13826" max="13826" width="21.7109375" style="16" customWidth="1"/>
    <col min="13827" max="13827" width="38.28515625" style="16" customWidth="1"/>
    <col min="13828" max="13828" width="11" style="16" bestFit="1" customWidth="1"/>
    <col min="13829" max="13829" width="21.28515625" style="16" customWidth="1"/>
    <col min="13830" max="13831" width="21.28515625" style="16" bestFit="1" customWidth="1"/>
    <col min="13832" max="13832" width="0" style="16" hidden="1" customWidth="1"/>
    <col min="13833" max="14080" width="9.140625" style="16"/>
    <col min="14081" max="14081" width="6.28515625" style="16" bestFit="1" customWidth="1"/>
    <col min="14082" max="14082" width="21.7109375" style="16" customWidth="1"/>
    <col min="14083" max="14083" width="38.28515625" style="16" customWidth="1"/>
    <col min="14084" max="14084" width="11" style="16" bestFit="1" customWidth="1"/>
    <col min="14085" max="14085" width="21.28515625" style="16" customWidth="1"/>
    <col min="14086" max="14087" width="21.28515625" style="16" bestFit="1" customWidth="1"/>
    <col min="14088" max="14088" width="0" style="16" hidden="1" customWidth="1"/>
    <col min="14089" max="14336" width="9.140625" style="16"/>
    <col min="14337" max="14337" width="6.28515625" style="16" bestFit="1" customWidth="1"/>
    <col min="14338" max="14338" width="21.7109375" style="16" customWidth="1"/>
    <col min="14339" max="14339" width="38.28515625" style="16" customWidth="1"/>
    <col min="14340" max="14340" width="11" style="16" bestFit="1" customWidth="1"/>
    <col min="14341" max="14341" width="21.28515625" style="16" customWidth="1"/>
    <col min="14342" max="14343" width="21.28515625" style="16" bestFit="1" customWidth="1"/>
    <col min="14344" max="14344" width="0" style="16" hidden="1" customWidth="1"/>
    <col min="14345" max="14592" width="9.140625" style="16"/>
    <col min="14593" max="14593" width="6.28515625" style="16" bestFit="1" customWidth="1"/>
    <col min="14594" max="14594" width="21.7109375" style="16" customWidth="1"/>
    <col min="14595" max="14595" width="38.28515625" style="16" customWidth="1"/>
    <col min="14596" max="14596" width="11" style="16" bestFit="1" customWidth="1"/>
    <col min="14597" max="14597" width="21.28515625" style="16" customWidth="1"/>
    <col min="14598" max="14599" width="21.28515625" style="16" bestFit="1" customWidth="1"/>
    <col min="14600" max="14600" width="0" style="16" hidden="1" customWidth="1"/>
    <col min="14601" max="14848" width="9.140625" style="16"/>
    <col min="14849" max="14849" width="6.28515625" style="16" bestFit="1" customWidth="1"/>
    <col min="14850" max="14850" width="21.7109375" style="16" customWidth="1"/>
    <col min="14851" max="14851" width="38.28515625" style="16" customWidth="1"/>
    <col min="14852" max="14852" width="11" style="16" bestFit="1" customWidth="1"/>
    <col min="14853" max="14853" width="21.28515625" style="16" customWidth="1"/>
    <col min="14854" max="14855" width="21.28515625" style="16" bestFit="1" customWidth="1"/>
    <col min="14856" max="14856" width="0" style="16" hidden="1" customWidth="1"/>
    <col min="14857" max="15104" width="9.140625" style="16"/>
    <col min="15105" max="15105" width="6.28515625" style="16" bestFit="1" customWidth="1"/>
    <col min="15106" max="15106" width="21.7109375" style="16" customWidth="1"/>
    <col min="15107" max="15107" width="38.28515625" style="16" customWidth="1"/>
    <col min="15108" max="15108" width="11" style="16" bestFit="1" customWidth="1"/>
    <col min="15109" max="15109" width="21.28515625" style="16" customWidth="1"/>
    <col min="15110" max="15111" width="21.28515625" style="16" bestFit="1" customWidth="1"/>
    <col min="15112" max="15112" width="0" style="16" hidden="1" customWidth="1"/>
    <col min="15113" max="15360" width="9.140625" style="16"/>
    <col min="15361" max="15361" width="6.28515625" style="16" bestFit="1" customWidth="1"/>
    <col min="15362" max="15362" width="21.7109375" style="16" customWidth="1"/>
    <col min="15363" max="15363" width="38.28515625" style="16" customWidth="1"/>
    <col min="15364" max="15364" width="11" style="16" bestFit="1" customWidth="1"/>
    <col min="15365" max="15365" width="21.28515625" style="16" customWidth="1"/>
    <col min="15366" max="15367" width="21.28515625" style="16" bestFit="1" customWidth="1"/>
    <col min="15368" max="15368" width="0" style="16" hidden="1" customWidth="1"/>
    <col min="15369" max="15616" width="9.140625" style="16"/>
    <col min="15617" max="15617" width="6.28515625" style="16" bestFit="1" customWidth="1"/>
    <col min="15618" max="15618" width="21.7109375" style="16" customWidth="1"/>
    <col min="15619" max="15619" width="38.28515625" style="16" customWidth="1"/>
    <col min="15620" max="15620" width="11" style="16" bestFit="1" customWidth="1"/>
    <col min="15621" max="15621" width="21.28515625" style="16" customWidth="1"/>
    <col min="15622" max="15623" width="21.28515625" style="16" bestFit="1" customWidth="1"/>
    <col min="15624" max="15624" width="0" style="16" hidden="1" customWidth="1"/>
    <col min="15625" max="15872" width="9.140625" style="16"/>
    <col min="15873" max="15873" width="6.28515625" style="16" bestFit="1" customWidth="1"/>
    <col min="15874" max="15874" width="21.7109375" style="16" customWidth="1"/>
    <col min="15875" max="15875" width="38.28515625" style="16" customWidth="1"/>
    <col min="15876" max="15876" width="11" style="16" bestFit="1" customWidth="1"/>
    <col min="15877" max="15877" width="21.28515625" style="16" customWidth="1"/>
    <col min="15878" max="15879" width="21.28515625" style="16" bestFit="1" customWidth="1"/>
    <col min="15880" max="15880" width="0" style="16" hidden="1" customWidth="1"/>
    <col min="15881" max="16128" width="9.140625" style="16"/>
    <col min="16129" max="16129" width="6.28515625" style="16" bestFit="1" customWidth="1"/>
    <col min="16130" max="16130" width="21.7109375" style="16" customWidth="1"/>
    <col min="16131" max="16131" width="38.28515625" style="16" customWidth="1"/>
    <col min="16132" max="16132" width="11" style="16" bestFit="1" customWidth="1"/>
    <col min="16133" max="16133" width="21.28515625" style="16" customWidth="1"/>
    <col min="16134" max="16135" width="21.28515625" style="16" bestFit="1" customWidth="1"/>
    <col min="16136" max="16136" width="0" style="16" hidden="1" customWidth="1"/>
    <col min="16137" max="16384" width="9.140625" style="16"/>
  </cols>
  <sheetData>
    <row r="1" spans="1:8" ht="29.25" customHeight="1" x14ac:dyDescent="0.25">
      <c r="A1" s="712" t="s">
        <v>81</v>
      </c>
      <c r="B1" s="712"/>
      <c r="C1" s="712"/>
      <c r="D1" s="712"/>
      <c r="E1" s="712"/>
      <c r="F1" s="712"/>
      <c r="G1" s="712"/>
      <c r="H1" s="712"/>
    </row>
    <row r="2" spans="1:8" ht="17.25" customHeight="1" thickBot="1" x14ac:dyDescent="0.3">
      <c r="A2" s="713" t="s">
        <v>24</v>
      </c>
      <c r="B2" s="713"/>
      <c r="C2" s="713"/>
      <c r="D2" s="713"/>
      <c r="E2" s="713"/>
      <c r="F2" s="713"/>
      <c r="G2" s="713"/>
      <c r="H2" s="713"/>
    </row>
    <row r="3" spans="1:8" s="20" customFormat="1" x14ac:dyDescent="0.55000000000000004">
      <c r="A3" s="17" t="s">
        <v>17</v>
      </c>
      <c r="B3" s="18" t="s">
        <v>18</v>
      </c>
      <c r="C3" s="19" t="s">
        <v>25</v>
      </c>
      <c r="D3" s="19"/>
      <c r="E3" s="19" t="s">
        <v>26</v>
      </c>
      <c r="F3" s="19" t="s">
        <v>177</v>
      </c>
      <c r="G3" s="19" t="s">
        <v>179</v>
      </c>
    </row>
    <row r="4" spans="1:8" ht="17.25" customHeight="1" x14ac:dyDescent="0.25">
      <c r="A4" s="733">
        <v>7</v>
      </c>
      <c r="B4" s="736" t="s">
        <v>164</v>
      </c>
      <c r="C4" s="721" t="s">
        <v>98</v>
      </c>
      <c r="D4" s="21"/>
      <c r="E4" s="21"/>
      <c r="F4" s="21"/>
      <c r="G4" s="21"/>
    </row>
    <row r="5" spans="1:8" ht="17.25" customHeight="1" x14ac:dyDescent="0.25">
      <c r="A5" s="734"/>
      <c r="B5" s="737"/>
      <c r="C5" s="722"/>
      <c r="D5" s="21"/>
      <c r="E5" s="21"/>
      <c r="F5" s="21"/>
      <c r="G5" s="21"/>
    </row>
    <row r="6" spans="1:8" ht="17.25" customHeight="1" x14ac:dyDescent="0.25">
      <c r="A6" s="734"/>
      <c r="B6" s="737"/>
      <c r="C6" s="722"/>
      <c r="D6" s="21"/>
      <c r="E6" s="21"/>
      <c r="F6" s="21"/>
      <c r="G6" s="21"/>
    </row>
    <row r="7" spans="1:8" ht="17.25" customHeight="1" x14ac:dyDescent="0.25">
      <c r="A7" s="734"/>
      <c r="B7" s="737"/>
      <c r="C7" s="723"/>
      <c r="D7" s="21"/>
      <c r="E7" s="21"/>
      <c r="F7" s="21"/>
      <c r="G7" s="21"/>
    </row>
    <row r="8" spans="1:8" ht="17.25" customHeight="1" x14ac:dyDescent="0.25">
      <c r="A8" s="734"/>
      <c r="B8" s="737"/>
      <c r="C8" s="38"/>
      <c r="D8" s="39"/>
      <c r="E8" s="39">
        <f>SUM(E4:E7)</f>
        <v>0</v>
      </c>
      <c r="F8" s="39">
        <f>SUM(F4:F7)</f>
        <v>0</v>
      </c>
      <c r="G8" s="39">
        <f>E8-F8</f>
        <v>0</v>
      </c>
    </row>
    <row r="9" spans="1:8" ht="17.25" customHeight="1" x14ac:dyDescent="0.25">
      <c r="A9" s="734"/>
      <c r="B9" s="737"/>
      <c r="C9" s="732"/>
      <c r="D9" s="21"/>
      <c r="E9" s="21"/>
      <c r="F9" s="21"/>
      <c r="G9" s="21"/>
    </row>
    <row r="10" spans="1:8" ht="17.25" customHeight="1" x14ac:dyDescent="0.25">
      <c r="A10" s="734"/>
      <c r="B10" s="737"/>
      <c r="C10" s="732"/>
      <c r="D10" s="21"/>
      <c r="E10" s="21"/>
      <c r="F10" s="21"/>
      <c r="G10" s="21"/>
    </row>
    <row r="11" spans="1:8" ht="17.25" customHeight="1" x14ac:dyDescent="0.25">
      <c r="A11" s="734"/>
      <c r="B11" s="737"/>
      <c r="C11" s="732"/>
      <c r="D11" s="21"/>
      <c r="E11" s="21"/>
      <c r="F11" s="21"/>
      <c r="G11" s="21"/>
    </row>
    <row r="12" spans="1:8" ht="17.25" customHeight="1" x14ac:dyDescent="0.25">
      <c r="A12" s="734"/>
      <c r="B12" s="737"/>
      <c r="C12" s="23" t="s">
        <v>27</v>
      </c>
      <c r="D12" s="39"/>
      <c r="E12" s="39">
        <f>SUM(E9:E11)</f>
        <v>0</v>
      </c>
      <c r="F12" s="39">
        <f>SUM(F9:F11)</f>
        <v>0</v>
      </c>
      <c r="G12" s="39">
        <f>E12-F12</f>
        <v>0</v>
      </c>
    </row>
    <row r="13" spans="1:8" ht="17.25" customHeight="1" x14ac:dyDescent="0.25">
      <c r="A13" s="734"/>
      <c r="B13" s="737"/>
      <c r="C13" s="721" t="s">
        <v>84</v>
      </c>
      <c r="D13" s="21"/>
      <c r="E13" s="21"/>
      <c r="F13" s="21"/>
      <c r="G13" s="21"/>
    </row>
    <row r="14" spans="1:8" ht="17.25" customHeight="1" x14ac:dyDescent="0.25">
      <c r="A14" s="734"/>
      <c r="B14" s="737"/>
      <c r="C14" s="722"/>
      <c r="D14" s="21"/>
      <c r="E14" s="21"/>
      <c r="F14" s="21"/>
      <c r="G14" s="21"/>
    </row>
    <row r="15" spans="1:8" ht="17.25" customHeight="1" x14ac:dyDescent="0.25">
      <c r="A15" s="734"/>
      <c r="B15" s="737"/>
      <c r="C15" s="723"/>
      <c r="D15" s="21"/>
      <c r="E15" s="21"/>
      <c r="F15" s="21"/>
      <c r="G15" s="21"/>
    </row>
    <row r="16" spans="1:8" ht="17.25" customHeight="1" x14ac:dyDescent="0.25">
      <c r="A16" s="734"/>
      <c r="B16" s="737"/>
      <c r="C16" s="38"/>
      <c r="D16" s="39"/>
      <c r="E16" s="39">
        <f>SUM(E13:E15)</f>
        <v>0</v>
      </c>
      <c r="F16" s="39">
        <f>SUM(F13:F15)</f>
        <v>0</v>
      </c>
      <c r="G16" s="39">
        <f>E16-F16</f>
        <v>0</v>
      </c>
    </row>
    <row r="17" spans="1:7" ht="17.25" customHeight="1" x14ac:dyDescent="0.25">
      <c r="A17" s="734"/>
      <c r="B17" s="737"/>
      <c r="C17" s="721"/>
      <c r="D17" s="21"/>
      <c r="E17" s="21"/>
      <c r="F17" s="21"/>
      <c r="G17" s="21"/>
    </row>
    <row r="18" spans="1:7" ht="17.25" customHeight="1" x14ac:dyDescent="0.25">
      <c r="A18" s="734"/>
      <c r="B18" s="737"/>
      <c r="C18" s="722"/>
      <c r="D18" s="21"/>
      <c r="E18" s="21"/>
      <c r="F18" s="21"/>
      <c r="G18" s="21"/>
    </row>
    <row r="19" spans="1:7" ht="17.25" customHeight="1" x14ac:dyDescent="0.25">
      <c r="A19" s="734"/>
      <c r="B19" s="737"/>
      <c r="C19" s="723"/>
      <c r="D19" s="21"/>
      <c r="E19" s="21"/>
      <c r="F19" s="21"/>
      <c r="G19" s="21"/>
    </row>
    <row r="20" spans="1:7" ht="17.25" customHeight="1" x14ac:dyDescent="0.25">
      <c r="A20" s="734"/>
      <c r="B20" s="737"/>
      <c r="C20" s="23" t="s">
        <v>27</v>
      </c>
      <c r="D20" s="39"/>
      <c r="E20" s="39">
        <f>SUM(E17:E19)</f>
        <v>0</v>
      </c>
      <c r="F20" s="39">
        <f>SUM(F17:F19)</f>
        <v>0</v>
      </c>
      <c r="G20" s="39">
        <f>E20-F20</f>
        <v>0</v>
      </c>
    </row>
    <row r="21" spans="1:7" ht="17.25" customHeight="1" x14ac:dyDescent="0.25">
      <c r="A21" s="734"/>
      <c r="B21" s="737"/>
      <c r="C21" s="721"/>
      <c r="D21" s="21"/>
      <c r="E21" s="21"/>
      <c r="F21" s="21"/>
      <c r="G21" s="21"/>
    </row>
    <row r="22" spans="1:7" ht="17.25" customHeight="1" x14ac:dyDescent="0.25">
      <c r="A22" s="734"/>
      <c r="B22" s="737"/>
      <c r="C22" s="722"/>
      <c r="D22" s="21"/>
      <c r="E22" s="21"/>
      <c r="F22" s="21"/>
      <c r="G22" s="21"/>
    </row>
    <row r="23" spans="1:7" ht="17.25" customHeight="1" x14ac:dyDescent="0.25">
      <c r="A23" s="734"/>
      <c r="B23" s="737"/>
      <c r="C23" s="723"/>
      <c r="D23" s="21"/>
      <c r="E23" s="21"/>
      <c r="F23" s="21"/>
      <c r="G23" s="21"/>
    </row>
    <row r="24" spans="1:7" ht="17.25" customHeight="1" x14ac:dyDescent="0.25">
      <c r="A24" s="734"/>
      <c r="B24" s="737"/>
      <c r="C24" s="23" t="s">
        <v>27</v>
      </c>
      <c r="D24" s="39"/>
      <c r="E24" s="39">
        <f>SUM(E21:E23)</f>
        <v>0</v>
      </c>
      <c r="F24" s="39">
        <f>SUM(F21:F23)</f>
        <v>0</v>
      </c>
      <c r="G24" s="39">
        <f>E24-F24</f>
        <v>0</v>
      </c>
    </row>
    <row r="25" spans="1:7" ht="17.25" customHeight="1" x14ac:dyDescent="0.25">
      <c r="A25" s="734"/>
      <c r="B25" s="737"/>
      <c r="C25" s="724"/>
      <c r="D25" s="21"/>
      <c r="E25" s="21"/>
      <c r="F25" s="21"/>
      <c r="G25" s="21"/>
    </row>
    <row r="26" spans="1:7" ht="17.25" customHeight="1" x14ac:dyDescent="0.25">
      <c r="A26" s="734"/>
      <c r="B26" s="737"/>
      <c r="C26" s="725"/>
      <c r="D26" s="21"/>
      <c r="E26" s="21"/>
      <c r="F26" s="21"/>
      <c r="G26" s="21"/>
    </row>
    <row r="27" spans="1:7" ht="17.25" customHeight="1" x14ac:dyDescent="0.25">
      <c r="A27" s="734"/>
      <c r="B27" s="737"/>
      <c r="C27" s="726"/>
      <c r="D27" s="21"/>
      <c r="E27" s="21"/>
      <c r="F27" s="21"/>
      <c r="G27" s="21"/>
    </row>
    <row r="28" spans="1:7" ht="17.25" customHeight="1" x14ac:dyDescent="0.25">
      <c r="A28" s="734"/>
      <c r="B28" s="737"/>
      <c r="C28" s="23" t="s">
        <v>27</v>
      </c>
      <c r="D28" s="39"/>
      <c r="E28" s="39">
        <f>SUM(E25:E27)</f>
        <v>0</v>
      </c>
      <c r="F28" s="39">
        <f>SUM(F25:F27)</f>
        <v>0</v>
      </c>
      <c r="G28" s="39">
        <f>E28-F28</f>
        <v>0</v>
      </c>
    </row>
    <row r="29" spans="1:7" x14ac:dyDescent="0.25">
      <c r="A29" s="734"/>
      <c r="B29" s="737"/>
      <c r="C29" s="721"/>
      <c r="D29" s="21"/>
      <c r="E29" s="21"/>
      <c r="F29" s="21"/>
      <c r="G29" s="21"/>
    </row>
    <row r="30" spans="1:7" x14ac:dyDescent="0.25">
      <c r="A30" s="734"/>
      <c r="B30" s="737"/>
      <c r="C30" s="722"/>
      <c r="D30" s="21"/>
      <c r="E30" s="21"/>
      <c r="F30" s="21"/>
      <c r="G30" s="21"/>
    </row>
    <row r="31" spans="1:7" x14ac:dyDescent="0.25">
      <c r="A31" s="734"/>
      <c r="B31" s="737"/>
      <c r="C31" s="723"/>
      <c r="D31" s="21"/>
      <c r="E31" s="21"/>
      <c r="F31" s="21"/>
      <c r="G31" s="21"/>
    </row>
    <row r="32" spans="1:7" ht="17.25" customHeight="1" x14ac:dyDescent="0.25">
      <c r="A32" s="734"/>
      <c r="B32" s="737"/>
      <c r="C32" s="23" t="s">
        <v>27</v>
      </c>
      <c r="D32" s="39"/>
      <c r="E32" s="39">
        <f>SUM(E29:E31)</f>
        <v>0</v>
      </c>
      <c r="F32" s="39">
        <f>SUM(F29:F31)</f>
        <v>0</v>
      </c>
      <c r="G32" s="39">
        <f>E32-F32</f>
        <v>0</v>
      </c>
    </row>
    <row r="33" spans="1:8" ht="17.25" customHeight="1" x14ac:dyDescent="0.25">
      <c r="A33" s="734"/>
      <c r="B33" s="737"/>
      <c r="C33" s="724"/>
      <c r="D33" s="21"/>
      <c r="E33" s="21"/>
      <c r="F33" s="21"/>
      <c r="G33" s="21"/>
    </row>
    <row r="34" spans="1:8" ht="17.25" customHeight="1" x14ac:dyDescent="0.25">
      <c r="A34" s="734"/>
      <c r="B34" s="737"/>
      <c r="C34" s="725"/>
      <c r="D34" s="21"/>
      <c r="E34" s="21"/>
      <c r="F34" s="21"/>
      <c r="G34" s="21"/>
    </row>
    <row r="35" spans="1:8" ht="17.25" customHeight="1" x14ac:dyDescent="0.25">
      <c r="A35" s="734"/>
      <c r="B35" s="737"/>
      <c r="C35" s="726"/>
      <c r="D35" s="21"/>
      <c r="E35" s="21"/>
      <c r="F35" s="21"/>
      <c r="G35" s="21"/>
    </row>
    <row r="36" spans="1:8" ht="17.25" customHeight="1" x14ac:dyDescent="0.25">
      <c r="A36" s="735"/>
      <c r="B36" s="738"/>
      <c r="C36" s="23" t="s">
        <v>27</v>
      </c>
      <c r="D36" s="39"/>
      <c r="E36" s="39">
        <f>SUM(E33:E35)</f>
        <v>0</v>
      </c>
      <c r="F36" s="39">
        <f>SUM(F33:F35)</f>
        <v>0</v>
      </c>
      <c r="G36" s="39">
        <f>E36-F36</f>
        <v>0</v>
      </c>
    </row>
    <row r="37" spans="1:8" ht="18" customHeight="1" x14ac:dyDescent="0.25">
      <c r="A37" s="727" t="s">
        <v>83</v>
      </c>
      <c r="B37" s="728"/>
      <c r="C37" s="717"/>
      <c r="D37" s="37"/>
      <c r="E37" s="37">
        <f>SUM(E36,E32,E28,E24,E20,E16,E12,E8)</f>
        <v>0</v>
      </c>
      <c r="F37" s="50">
        <f>SUM(F36,F32,F28,F24,F20,F16,F12,F8)</f>
        <v>0</v>
      </c>
      <c r="G37" s="50">
        <f>SUM(G36,G32,G28,G24,G20,G16,G12,G8)</f>
        <v>0</v>
      </c>
      <c r="H37" s="37">
        <f>SUM(H36,H32,H28,H24,H20,H16,H12,H8)</f>
        <v>0</v>
      </c>
    </row>
    <row r="38" spans="1:8" ht="17.25" customHeight="1" x14ac:dyDescent="0.25">
      <c r="A38" s="733">
        <v>7</v>
      </c>
      <c r="B38" s="736">
        <v>1904005</v>
      </c>
      <c r="C38" s="721"/>
      <c r="D38" s="21"/>
      <c r="E38" s="21"/>
      <c r="F38" s="21"/>
      <c r="G38" s="21"/>
    </row>
    <row r="39" spans="1:8" ht="17.25" customHeight="1" x14ac:dyDescent="0.25">
      <c r="A39" s="734"/>
      <c r="B39" s="737"/>
      <c r="C39" s="722"/>
      <c r="D39" s="21"/>
      <c r="E39" s="21"/>
      <c r="F39" s="21"/>
      <c r="G39" s="21"/>
    </row>
    <row r="40" spans="1:8" ht="17.25" customHeight="1" x14ac:dyDescent="0.25">
      <c r="A40" s="734"/>
      <c r="B40" s="737"/>
      <c r="C40" s="722"/>
      <c r="D40" s="21"/>
      <c r="E40" s="21"/>
      <c r="F40" s="21"/>
      <c r="G40" s="21"/>
    </row>
    <row r="41" spans="1:8" ht="17.25" customHeight="1" x14ac:dyDescent="0.25">
      <c r="A41" s="734"/>
      <c r="B41" s="737"/>
      <c r="C41" s="723"/>
      <c r="D41" s="21"/>
      <c r="E41" s="21"/>
      <c r="F41" s="21"/>
      <c r="G41" s="21"/>
    </row>
    <row r="42" spans="1:8" ht="17.25" customHeight="1" x14ac:dyDescent="0.25">
      <c r="A42" s="734"/>
      <c r="B42" s="737"/>
      <c r="C42" s="29"/>
      <c r="D42" s="30"/>
      <c r="E42" s="30">
        <f>SUM(E38:E41)</f>
        <v>0</v>
      </c>
      <c r="F42" s="30">
        <f>SUM(F38:F41)</f>
        <v>0</v>
      </c>
      <c r="G42" s="30">
        <f>E42-F42</f>
        <v>0</v>
      </c>
    </row>
    <row r="43" spans="1:8" ht="17.25" customHeight="1" x14ac:dyDescent="0.25">
      <c r="A43" s="734"/>
      <c r="B43" s="737"/>
      <c r="C43" s="732" t="s">
        <v>73</v>
      </c>
      <c r="D43" s="21"/>
      <c r="E43" s="21"/>
      <c r="F43" s="21"/>
      <c r="G43" s="21"/>
    </row>
    <row r="44" spans="1:8" ht="17.25" customHeight="1" x14ac:dyDescent="0.25">
      <c r="A44" s="734"/>
      <c r="B44" s="737"/>
      <c r="C44" s="732"/>
      <c r="D44" s="21"/>
      <c r="E44" s="21"/>
      <c r="F44" s="21"/>
      <c r="G44" s="21"/>
    </row>
    <row r="45" spans="1:8" ht="17.25" customHeight="1" x14ac:dyDescent="0.25">
      <c r="A45" s="734"/>
      <c r="B45" s="737"/>
      <c r="C45" s="732"/>
      <c r="D45" s="21"/>
      <c r="E45" s="21"/>
      <c r="F45" s="21"/>
      <c r="G45" s="21"/>
    </row>
    <row r="46" spans="1:8" ht="17.25" customHeight="1" x14ac:dyDescent="0.25">
      <c r="A46" s="734"/>
      <c r="B46" s="737"/>
      <c r="C46" s="23" t="s">
        <v>27</v>
      </c>
      <c r="D46" s="30"/>
      <c r="E46" s="30">
        <f>SUM(E43:E45)</f>
        <v>0</v>
      </c>
      <c r="F46" s="30">
        <f>SUM(F43:F45)</f>
        <v>0</v>
      </c>
      <c r="G46" s="30">
        <f>E46-F46</f>
        <v>0</v>
      </c>
    </row>
    <row r="47" spans="1:8" ht="17.25" customHeight="1" x14ac:dyDescent="0.25">
      <c r="A47" s="734"/>
      <c r="B47" s="737"/>
      <c r="C47" s="721" t="s">
        <v>28</v>
      </c>
      <c r="D47" s="21"/>
      <c r="E47" s="21"/>
      <c r="F47" s="21"/>
      <c r="G47" s="21"/>
    </row>
    <row r="48" spans="1:8" ht="17.25" customHeight="1" x14ac:dyDescent="0.25">
      <c r="A48" s="734"/>
      <c r="B48" s="737"/>
      <c r="C48" s="722"/>
      <c r="D48" s="21"/>
      <c r="E48" s="21"/>
      <c r="F48" s="21"/>
      <c r="G48" s="21"/>
    </row>
    <row r="49" spans="1:7" ht="17.25" customHeight="1" x14ac:dyDescent="0.25">
      <c r="A49" s="734"/>
      <c r="B49" s="737"/>
      <c r="C49" s="723"/>
      <c r="D49" s="21"/>
      <c r="E49" s="21"/>
      <c r="F49" s="21"/>
      <c r="G49" s="21"/>
    </row>
    <row r="50" spans="1:7" ht="17.25" customHeight="1" x14ac:dyDescent="0.25">
      <c r="A50" s="734"/>
      <c r="B50" s="737"/>
      <c r="C50" s="29"/>
      <c r="D50" s="30"/>
      <c r="E50" s="30">
        <f>SUM(E47:E49)</f>
        <v>0</v>
      </c>
      <c r="F50" s="30">
        <f>SUM(F47:F49)</f>
        <v>0</v>
      </c>
      <c r="G50" s="30">
        <f>E50-F50</f>
        <v>0</v>
      </c>
    </row>
    <row r="51" spans="1:7" ht="17.25" customHeight="1" x14ac:dyDescent="0.25">
      <c r="A51" s="734"/>
      <c r="B51" s="737"/>
      <c r="C51" s="721" t="s">
        <v>29</v>
      </c>
      <c r="D51" s="21"/>
      <c r="E51" s="21"/>
      <c r="F51" s="21"/>
      <c r="G51" s="21"/>
    </row>
    <row r="52" spans="1:7" ht="17.25" customHeight="1" x14ac:dyDescent="0.25">
      <c r="A52" s="734"/>
      <c r="B52" s="737"/>
      <c r="C52" s="722"/>
      <c r="D52" s="21"/>
      <c r="E52" s="21"/>
      <c r="F52" s="21"/>
      <c r="G52" s="21"/>
    </row>
    <row r="53" spans="1:7" ht="17.25" customHeight="1" x14ac:dyDescent="0.25">
      <c r="A53" s="734"/>
      <c r="B53" s="737"/>
      <c r="C53" s="723"/>
      <c r="D53" s="21"/>
      <c r="E53" s="21"/>
      <c r="F53" s="21"/>
      <c r="G53" s="21"/>
    </row>
    <row r="54" spans="1:7" ht="17.25" customHeight="1" x14ac:dyDescent="0.25">
      <c r="A54" s="734"/>
      <c r="B54" s="737"/>
      <c r="C54" s="23" t="s">
        <v>27</v>
      </c>
      <c r="D54" s="30"/>
      <c r="E54" s="30">
        <f>SUM(E51:E53)</f>
        <v>0</v>
      </c>
      <c r="F54" s="30">
        <f>SUM(F51:F53)</f>
        <v>0</v>
      </c>
      <c r="G54" s="30">
        <f>E54-F54</f>
        <v>0</v>
      </c>
    </row>
    <row r="55" spans="1:7" ht="17.25" customHeight="1" x14ac:dyDescent="0.25">
      <c r="A55" s="734"/>
      <c r="B55" s="737"/>
      <c r="C55" s="721" t="s">
        <v>74</v>
      </c>
      <c r="D55" s="21"/>
      <c r="E55" s="21"/>
      <c r="F55" s="21"/>
      <c r="G55" s="21"/>
    </row>
    <row r="56" spans="1:7" ht="17.25" customHeight="1" x14ac:dyDescent="0.25">
      <c r="A56" s="734"/>
      <c r="B56" s="737"/>
      <c r="C56" s="722"/>
      <c r="D56" s="21"/>
      <c r="E56" s="21"/>
      <c r="F56" s="21"/>
      <c r="G56" s="21"/>
    </row>
    <row r="57" spans="1:7" ht="17.25" customHeight="1" x14ac:dyDescent="0.25">
      <c r="A57" s="734"/>
      <c r="B57" s="737"/>
      <c r="C57" s="723"/>
      <c r="D57" s="21"/>
      <c r="E57" s="21"/>
      <c r="F57" s="21"/>
      <c r="G57" s="21"/>
    </row>
    <row r="58" spans="1:7" ht="17.25" customHeight="1" x14ac:dyDescent="0.25">
      <c r="A58" s="734"/>
      <c r="B58" s="737"/>
      <c r="C58" s="23" t="s">
        <v>27</v>
      </c>
      <c r="D58" s="30"/>
      <c r="E58" s="30">
        <f>SUM(E55:E57)</f>
        <v>0</v>
      </c>
      <c r="F58" s="30">
        <f>SUM(F55:F57)</f>
        <v>0</v>
      </c>
      <c r="G58" s="30">
        <f>E58-F58</f>
        <v>0</v>
      </c>
    </row>
    <row r="59" spans="1:7" ht="17.25" customHeight="1" x14ac:dyDescent="0.25">
      <c r="A59" s="734"/>
      <c r="B59" s="737"/>
      <c r="C59" s="724" t="s">
        <v>30</v>
      </c>
      <c r="D59" s="21"/>
      <c r="E59" s="21"/>
      <c r="F59" s="21"/>
      <c r="G59" s="21"/>
    </row>
    <row r="60" spans="1:7" ht="17.25" customHeight="1" x14ac:dyDescent="0.25">
      <c r="A60" s="734"/>
      <c r="B60" s="737"/>
      <c r="C60" s="725"/>
      <c r="D60" s="21"/>
      <c r="E60" s="21"/>
      <c r="F60" s="21"/>
      <c r="G60" s="21"/>
    </row>
    <row r="61" spans="1:7" ht="17.25" customHeight="1" x14ac:dyDescent="0.25">
      <c r="A61" s="734"/>
      <c r="B61" s="737"/>
      <c r="C61" s="726"/>
      <c r="D61" s="21"/>
      <c r="E61" s="21"/>
      <c r="F61" s="21"/>
      <c r="G61" s="21"/>
    </row>
    <row r="62" spans="1:7" ht="17.25" customHeight="1" x14ac:dyDescent="0.25">
      <c r="A62" s="734"/>
      <c r="B62" s="737"/>
      <c r="C62" s="23" t="s">
        <v>27</v>
      </c>
      <c r="D62" s="30"/>
      <c r="E62" s="30">
        <f>SUM(E59:E61)</f>
        <v>0</v>
      </c>
      <c r="F62" s="30">
        <f>SUM(F59:F61)</f>
        <v>0</v>
      </c>
      <c r="G62" s="30">
        <f>E62-F62</f>
        <v>0</v>
      </c>
    </row>
    <row r="63" spans="1:7" x14ac:dyDescent="0.25">
      <c r="A63" s="734"/>
      <c r="B63" s="737"/>
      <c r="C63" s="721" t="s">
        <v>75</v>
      </c>
      <c r="D63" s="21"/>
      <c r="E63" s="21"/>
      <c r="F63" s="21"/>
      <c r="G63" s="21"/>
    </row>
    <row r="64" spans="1:7" x14ac:dyDescent="0.25">
      <c r="A64" s="734"/>
      <c r="B64" s="737"/>
      <c r="C64" s="722"/>
      <c r="D64" s="21"/>
      <c r="E64" s="21"/>
      <c r="F64" s="21"/>
      <c r="G64" s="21"/>
    </row>
    <row r="65" spans="1:8" x14ac:dyDescent="0.25">
      <c r="A65" s="734"/>
      <c r="B65" s="737"/>
      <c r="C65" s="723"/>
      <c r="D65" s="21"/>
      <c r="E65" s="21"/>
      <c r="F65" s="21"/>
      <c r="G65" s="21"/>
    </row>
    <row r="66" spans="1:8" ht="17.25" customHeight="1" x14ac:dyDescent="0.25">
      <c r="A66" s="734"/>
      <c r="B66" s="737"/>
      <c r="C66" s="23" t="s">
        <v>27</v>
      </c>
      <c r="D66" s="30"/>
      <c r="E66" s="30">
        <f>SUM(E63:E65)</f>
        <v>0</v>
      </c>
      <c r="F66" s="30">
        <f>SUM(F63:F65)</f>
        <v>0</v>
      </c>
      <c r="G66" s="30">
        <f>E66-F66</f>
        <v>0</v>
      </c>
    </row>
    <row r="67" spans="1:8" ht="17.25" customHeight="1" x14ac:dyDescent="0.25">
      <c r="A67" s="734"/>
      <c r="B67" s="737"/>
      <c r="C67" s="724" t="s">
        <v>31</v>
      </c>
      <c r="D67" s="21"/>
      <c r="E67" s="21"/>
      <c r="F67" s="21"/>
      <c r="G67" s="21"/>
    </row>
    <row r="68" spans="1:8" ht="17.25" customHeight="1" x14ac:dyDescent="0.25">
      <c r="A68" s="734"/>
      <c r="B68" s="737"/>
      <c r="C68" s="725"/>
      <c r="D68" s="21"/>
      <c r="E68" s="21"/>
      <c r="F68" s="21"/>
      <c r="G68" s="21"/>
    </row>
    <row r="69" spans="1:8" ht="17.25" customHeight="1" x14ac:dyDescent="0.25">
      <c r="A69" s="734"/>
      <c r="B69" s="737"/>
      <c r="C69" s="726"/>
      <c r="D69" s="21"/>
      <c r="E69" s="21"/>
      <c r="F69" s="21"/>
      <c r="G69" s="21"/>
    </row>
    <row r="70" spans="1:8" ht="17.25" customHeight="1" x14ac:dyDescent="0.25">
      <c r="A70" s="735"/>
      <c r="B70" s="738"/>
      <c r="C70" s="23" t="s">
        <v>27</v>
      </c>
      <c r="D70" s="30"/>
      <c r="E70" s="30">
        <f>SUM(E67:E69)</f>
        <v>0</v>
      </c>
      <c r="F70" s="30">
        <f>SUM(F67:F69)</f>
        <v>0</v>
      </c>
      <c r="G70" s="30">
        <f>E70-F70</f>
        <v>0</v>
      </c>
    </row>
    <row r="71" spans="1:8" ht="18" customHeight="1" x14ac:dyDescent="0.25">
      <c r="A71" s="727" t="s">
        <v>32</v>
      </c>
      <c r="B71" s="728"/>
      <c r="C71" s="717"/>
      <c r="D71" s="28"/>
      <c r="E71" s="28">
        <f>SUM(E70,E66,E62,E58,E54,E50,E46,E42)</f>
        <v>0</v>
      </c>
      <c r="F71" s="50">
        <f>SUM(F70,F66,F62,F58,F54,F50,F46,F42)</f>
        <v>0</v>
      </c>
      <c r="G71" s="28">
        <f>SUM(G70,G66,G62,G58,G54,G50,G46,G42)</f>
        <v>0</v>
      </c>
      <c r="H71" s="28">
        <f>SUM(H70,H66,H62,H58,H54,H50,H46,H42)</f>
        <v>0</v>
      </c>
    </row>
    <row r="72" spans="1:8" s="13" customFormat="1" ht="28.5" customHeight="1" x14ac:dyDescent="0.25">
      <c r="A72" s="729" t="s">
        <v>82</v>
      </c>
      <c r="B72" s="730"/>
      <c r="C72" s="731"/>
      <c r="D72" s="40"/>
      <c r="E72" s="40">
        <f>SUM(E71,E37)</f>
        <v>0</v>
      </c>
      <c r="F72" s="40">
        <f>SUM(F71,F37)</f>
        <v>0</v>
      </c>
      <c r="G72" s="40">
        <f>SUM(G71,G37)</f>
        <v>0</v>
      </c>
    </row>
  </sheetData>
  <mergeCells count="25">
    <mergeCell ref="A1:H1"/>
    <mergeCell ref="A2:H2"/>
    <mergeCell ref="A71:C71"/>
    <mergeCell ref="A38:A70"/>
    <mergeCell ref="B38:B70"/>
    <mergeCell ref="C38:C41"/>
    <mergeCell ref="C43:C45"/>
    <mergeCell ref="C47:C49"/>
    <mergeCell ref="C51:C53"/>
    <mergeCell ref="C55:C57"/>
    <mergeCell ref="C59:C61"/>
    <mergeCell ref="C63:C65"/>
    <mergeCell ref="C67:C69"/>
    <mergeCell ref="A4:A36"/>
    <mergeCell ref="B4:B36"/>
    <mergeCell ref="C4:C7"/>
    <mergeCell ref="C29:C31"/>
    <mergeCell ref="C33:C35"/>
    <mergeCell ref="A37:C37"/>
    <mergeCell ref="A72:C72"/>
    <mergeCell ref="C9:C11"/>
    <mergeCell ref="C13:C15"/>
    <mergeCell ref="C17:C19"/>
    <mergeCell ref="C21:C23"/>
    <mergeCell ref="C25:C2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0A76-A081-45FB-B8D0-26F4CD2FA2E0}">
  <dimension ref="A1:H48"/>
  <sheetViews>
    <sheetView rightToLeft="1" zoomScale="77" zoomScaleNormal="77" workbookViewId="0">
      <selection activeCell="G4" sqref="G4"/>
    </sheetView>
  </sheetViews>
  <sheetFormatPr defaultRowHeight="20.25" x14ac:dyDescent="0.25"/>
  <cols>
    <col min="1" max="1" width="6.28515625" style="16" bestFit="1" customWidth="1"/>
    <col min="2" max="2" width="19.5703125" style="24" customWidth="1"/>
    <col min="3" max="3" width="38.28515625" style="25" customWidth="1"/>
    <col min="4" max="4" width="11" style="16" hidden="1" customWidth="1"/>
    <col min="5" max="5" width="21.28515625" style="16" customWidth="1"/>
    <col min="6" max="7" width="21.28515625" style="16" bestFit="1" customWidth="1"/>
    <col min="8" max="8" width="16.5703125" style="16" hidden="1" customWidth="1"/>
    <col min="9" max="9" width="9.140625" style="16"/>
    <col min="10" max="15" width="20.42578125" style="16" customWidth="1"/>
    <col min="16" max="256" width="9.140625" style="16"/>
    <col min="257" max="257" width="6.28515625" style="16" bestFit="1" customWidth="1"/>
    <col min="258" max="258" width="21.7109375" style="16" customWidth="1"/>
    <col min="259" max="259" width="38.28515625" style="16" customWidth="1"/>
    <col min="260" max="260" width="11" style="16" bestFit="1" customWidth="1"/>
    <col min="261" max="261" width="21.28515625" style="16" customWidth="1"/>
    <col min="262" max="263" width="21.28515625" style="16" bestFit="1" customWidth="1"/>
    <col min="264" max="264" width="0" style="16" hidden="1" customWidth="1"/>
    <col min="265" max="512" width="9.140625" style="16"/>
    <col min="513" max="513" width="6.28515625" style="16" bestFit="1" customWidth="1"/>
    <col min="514" max="514" width="21.7109375" style="16" customWidth="1"/>
    <col min="515" max="515" width="38.28515625" style="16" customWidth="1"/>
    <col min="516" max="516" width="11" style="16" bestFit="1" customWidth="1"/>
    <col min="517" max="517" width="21.28515625" style="16" customWidth="1"/>
    <col min="518" max="519" width="21.28515625" style="16" bestFit="1" customWidth="1"/>
    <col min="520" max="520" width="0" style="16" hidden="1" customWidth="1"/>
    <col min="521" max="768" width="9.140625" style="16"/>
    <col min="769" max="769" width="6.28515625" style="16" bestFit="1" customWidth="1"/>
    <col min="770" max="770" width="21.7109375" style="16" customWidth="1"/>
    <col min="771" max="771" width="38.28515625" style="16" customWidth="1"/>
    <col min="772" max="772" width="11" style="16" bestFit="1" customWidth="1"/>
    <col min="773" max="773" width="21.28515625" style="16" customWidth="1"/>
    <col min="774" max="775" width="21.28515625" style="16" bestFit="1" customWidth="1"/>
    <col min="776" max="776" width="0" style="16" hidden="1" customWidth="1"/>
    <col min="777" max="1024" width="9.140625" style="16"/>
    <col min="1025" max="1025" width="6.28515625" style="16" bestFit="1" customWidth="1"/>
    <col min="1026" max="1026" width="21.7109375" style="16" customWidth="1"/>
    <col min="1027" max="1027" width="38.28515625" style="16" customWidth="1"/>
    <col min="1028" max="1028" width="11" style="16" bestFit="1" customWidth="1"/>
    <col min="1029" max="1029" width="21.28515625" style="16" customWidth="1"/>
    <col min="1030" max="1031" width="21.28515625" style="16" bestFit="1" customWidth="1"/>
    <col min="1032" max="1032" width="0" style="16" hidden="1" customWidth="1"/>
    <col min="1033" max="1280" width="9.140625" style="16"/>
    <col min="1281" max="1281" width="6.28515625" style="16" bestFit="1" customWidth="1"/>
    <col min="1282" max="1282" width="21.7109375" style="16" customWidth="1"/>
    <col min="1283" max="1283" width="38.28515625" style="16" customWidth="1"/>
    <col min="1284" max="1284" width="11" style="16" bestFit="1" customWidth="1"/>
    <col min="1285" max="1285" width="21.28515625" style="16" customWidth="1"/>
    <col min="1286" max="1287" width="21.28515625" style="16" bestFit="1" customWidth="1"/>
    <col min="1288" max="1288" width="0" style="16" hidden="1" customWidth="1"/>
    <col min="1289" max="1536" width="9.140625" style="16"/>
    <col min="1537" max="1537" width="6.28515625" style="16" bestFit="1" customWidth="1"/>
    <col min="1538" max="1538" width="21.7109375" style="16" customWidth="1"/>
    <col min="1539" max="1539" width="38.28515625" style="16" customWidth="1"/>
    <col min="1540" max="1540" width="11" style="16" bestFit="1" customWidth="1"/>
    <col min="1541" max="1541" width="21.28515625" style="16" customWidth="1"/>
    <col min="1542" max="1543" width="21.28515625" style="16" bestFit="1" customWidth="1"/>
    <col min="1544" max="1544" width="0" style="16" hidden="1" customWidth="1"/>
    <col min="1545" max="1792" width="9.140625" style="16"/>
    <col min="1793" max="1793" width="6.28515625" style="16" bestFit="1" customWidth="1"/>
    <col min="1794" max="1794" width="21.7109375" style="16" customWidth="1"/>
    <col min="1795" max="1795" width="38.28515625" style="16" customWidth="1"/>
    <col min="1796" max="1796" width="11" style="16" bestFit="1" customWidth="1"/>
    <col min="1797" max="1797" width="21.28515625" style="16" customWidth="1"/>
    <col min="1798" max="1799" width="21.28515625" style="16" bestFit="1" customWidth="1"/>
    <col min="1800" max="1800" width="0" style="16" hidden="1" customWidth="1"/>
    <col min="1801" max="2048" width="9.140625" style="16"/>
    <col min="2049" max="2049" width="6.28515625" style="16" bestFit="1" customWidth="1"/>
    <col min="2050" max="2050" width="21.7109375" style="16" customWidth="1"/>
    <col min="2051" max="2051" width="38.28515625" style="16" customWidth="1"/>
    <col min="2052" max="2052" width="11" style="16" bestFit="1" customWidth="1"/>
    <col min="2053" max="2053" width="21.28515625" style="16" customWidth="1"/>
    <col min="2054" max="2055" width="21.28515625" style="16" bestFit="1" customWidth="1"/>
    <col min="2056" max="2056" width="0" style="16" hidden="1" customWidth="1"/>
    <col min="2057" max="2304" width="9.140625" style="16"/>
    <col min="2305" max="2305" width="6.28515625" style="16" bestFit="1" customWidth="1"/>
    <col min="2306" max="2306" width="21.7109375" style="16" customWidth="1"/>
    <col min="2307" max="2307" width="38.28515625" style="16" customWidth="1"/>
    <col min="2308" max="2308" width="11" style="16" bestFit="1" customWidth="1"/>
    <col min="2309" max="2309" width="21.28515625" style="16" customWidth="1"/>
    <col min="2310" max="2311" width="21.28515625" style="16" bestFit="1" customWidth="1"/>
    <col min="2312" max="2312" width="0" style="16" hidden="1" customWidth="1"/>
    <col min="2313" max="2560" width="9.140625" style="16"/>
    <col min="2561" max="2561" width="6.28515625" style="16" bestFit="1" customWidth="1"/>
    <col min="2562" max="2562" width="21.7109375" style="16" customWidth="1"/>
    <col min="2563" max="2563" width="38.28515625" style="16" customWidth="1"/>
    <col min="2564" max="2564" width="11" style="16" bestFit="1" customWidth="1"/>
    <col min="2565" max="2565" width="21.28515625" style="16" customWidth="1"/>
    <col min="2566" max="2567" width="21.28515625" style="16" bestFit="1" customWidth="1"/>
    <col min="2568" max="2568" width="0" style="16" hidden="1" customWidth="1"/>
    <col min="2569" max="2816" width="9.140625" style="16"/>
    <col min="2817" max="2817" width="6.28515625" style="16" bestFit="1" customWidth="1"/>
    <col min="2818" max="2818" width="21.7109375" style="16" customWidth="1"/>
    <col min="2819" max="2819" width="38.28515625" style="16" customWidth="1"/>
    <col min="2820" max="2820" width="11" style="16" bestFit="1" customWidth="1"/>
    <col min="2821" max="2821" width="21.28515625" style="16" customWidth="1"/>
    <col min="2822" max="2823" width="21.28515625" style="16" bestFit="1" customWidth="1"/>
    <col min="2824" max="2824" width="0" style="16" hidden="1" customWidth="1"/>
    <col min="2825" max="3072" width="9.140625" style="16"/>
    <col min="3073" max="3073" width="6.28515625" style="16" bestFit="1" customWidth="1"/>
    <col min="3074" max="3074" width="21.7109375" style="16" customWidth="1"/>
    <col min="3075" max="3075" width="38.28515625" style="16" customWidth="1"/>
    <col min="3076" max="3076" width="11" style="16" bestFit="1" customWidth="1"/>
    <col min="3077" max="3077" width="21.28515625" style="16" customWidth="1"/>
    <col min="3078" max="3079" width="21.28515625" style="16" bestFit="1" customWidth="1"/>
    <col min="3080" max="3080" width="0" style="16" hidden="1" customWidth="1"/>
    <col min="3081" max="3328" width="9.140625" style="16"/>
    <col min="3329" max="3329" width="6.28515625" style="16" bestFit="1" customWidth="1"/>
    <col min="3330" max="3330" width="21.7109375" style="16" customWidth="1"/>
    <col min="3331" max="3331" width="38.28515625" style="16" customWidth="1"/>
    <col min="3332" max="3332" width="11" style="16" bestFit="1" customWidth="1"/>
    <col min="3333" max="3333" width="21.28515625" style="16" customWidth="1"/>
    <col min="3334" max="3335" width="21.28515625" style="16" bestFit="1" customWidth="1"/>
    <col min="3336" max="3336" width="0" style="16" hidden="1" customWidth="1"/>
    <col min="3337" max="3584" width="9.140625" style="16"/>
    <col min="3585" max="3585" width="6.28515625" style="16" bestFit="1" customWidth="1"/>
    <col min="3586" max="3586" width="21.7109375" style="16" customWidth="1"/>
    <col min="3587" max="3587" width="38.28515625" style="16" customWidth="1"/>
    <col min="3588" max="3588" width="11" style="16" bestFit="1" customWidth="1"/>
    <col min="3589" max="3589" width="21.28515625" style="16" customWidth="1"/>
    <col min="3590" max="3591" width="21.28515625" style="16" bestFit="1" customWidth="1"/>
    <col min="3592" max="3592" width="0" style="16" hidden="1" customWidth="1"/>
    <col min="3593" max="3840" width="9.140625" style="16"/>
    <col min="3841" max="3841" width="6.28515625" style="16" bestFit="1" customWidth="1"/>
    <col min="3842" max="3842" width="21.7109375" style="16" customWidth="1"/>
    <col min="3843" max="3843" width="38.28515625" style="16" customWidth="1"/>
    <col min="3844" max="3844" width="11" style="16" bestFit="1" customWidth="1"/>
    <col min="3845" max="3845" width="21.28515625" style="16" customWidth="1"/>
    <col min="3846" max="3847" width="21.28515625" style="16" bestFit="1" customWidth="1"/>
    <col min="3848" max="3848" width="0" style="16" hidden="1" customWidth="1"/>
    <col min="3849" max="4096" width="9.140625" style="16"/>
    <col min="4097" max="4097" width="6.28515625" style="16" bestFit="1" customWidth="1"/>
    <col min="4098" max="4098" width="21.7109375" style="16" customWidth="1"/>
    <col min="4099" max="4099" width="38.28515625" style="16" customWidth="1"/>
    <col min="4100" max="4100" width="11" style="16" bestFit="1" customWidth="1"/>
    <col min="4101" max="4101" width="21.28515625" style="16" customWidth="1"/>
    <col min="4102" max="4103" width="21.28515625" style="16" bestFit="1" customWidth="1"/>
    <col min="4104" max="4104" width="0" style="16" hidden="1" customWidth="1"/>
    <col min="4105" max="4352" width="9.140625" style="16"/>
    <col min="4353" max="4353" width="6.28515625" style="16" bestFit="1" customWidth="1"/>
    <col min="4354" max="4354" width="21.7109375" style="16" customWidth="1"/>
    <col min="4355" max="4355" width="38.28515625" style="16" customWidth="1"/>
    <col min="4356" max="4356" width="11" style="16" bestFit="1" customWidth="1"/>
    <col min="4357" max="4357" width="21.28515625" style="16" customWidth="1"/>
    <col min="4358" max="4359" width="21.28515625" style="16" bestFit="1" customWidth="1"/>
    <col min="4360" max="4360" width="0" style="16" hidden="1" customWidth="1"/>
    <col min="4361" max="4608" width="9.140625" style="16"/>
    <col min="4609" max="4609" width="6.28515625" style="16" bestFit="1" customWidth="1"/>
    <col min="4610" max="4610" width="21.7109375" style="16" customWidth="1"/>
    <col min="4611" max="4611" width="38.28515625" style="16" customWidth="1"/>
    <col min="4612" max="4612" width="11" style="16" bestFit="1" customWidth="1"/>
    <col min="4613" max="4613" width="21.28515625" style="16" customWidth="1"/>
    <col min="4614" max="4615" width="21.28515625" style="16" bestFit="1" customWidth="1"/>
    <col min="4616" max="4616" width="0" style="16" hidden="1" customWidth="1"/>
    <col min="4617" max="4864" width="9.140625" style="16"/>
    <col min="4865" max="4865" width="6.28515625" style="16" bestFit="1" customWidth="1"/>
    <col min="4866" max="4866" width="21.7109375" style="16" customWidth="1"/>
    <col min="4867" max="4867" width="38.28515625" style="16" customWidth="1"/>
    <col min="4868" max="4868" width="11" style="16" bestFit="1" customWidth="1"/>
    <col min="4869" max="4869" width="21.28515625" style="16" customWidth="1"/>
    <col min="4870" max="4871" width="21.28515625" style="16" bestFit="1" customWidth="1"/>
    <col min="4872" max="4872" width="0" style="16" hidden="1" customWidth="1"/>
    <col min="4873" max="5120" width="9.140625" style="16"/>
    <col min="5121" max="5121" width="6.28515625" style="16" bestFit="1" customWidth="1"/>
    <col min="5122" max="5122" width="21.7109375" style="16" customWidth="1"/>
    <col min="5123" max="5123" width="38.28515625" style="16" customWidth="1"/>
    <col min="5124" max="5124" width="11" style="16" bestFit="1" customWidth="1"/>
    <col min="5125" max="5125" width="21.28515625" style="16" customWidth="1"/>
    <col min="5126" max="5127" width="21.28515625" style="16" bestFit="1" customWidth="1"/>
    <col min="5128" max="5128" width="0" style="16" hidden="1" customWidth="1"/>
    <col min="5129" max="5376" width="9.140625" style="16"/>
    <col min="5377" max="5377" width="6.28515625" style="16" bestFit="1" customWidth="1"/>
    <col min="5378" max="5378" width="21.7109375" style="16" customWidth="1"/>
    <col min="5379" max="5379" width="38.28515625" style="16" customWidth="1"/>
    <col min="5380" max="5380" width="11" style="16" bestFit="1" customWidth="1"/>
    <col min="5381" max="5381" width="21.28515625" style="16" customWidth="1"/>
    <col min="5382" max="5383" width="21.28515625" style="16" bestFit="1" customWidth="1"/>
    <col min="5384" max="5384" width="0" style="16" hidden="1" customWidth="1"/>
    <col min="5385" max="5632" width="9.140625" style="16"/>
    <col min="5633" max="5633" width="6.28515625" style="16" bestFit="1" customWidth="1"/>
    <col min="5634" max="5634" width="21.7109375" style="16" customWidth="1"/>
    <col min="5635" max="5635" width="38.28515625" style="16" customWidth="1"/>
    <col min="5636" max="5636" width="11" style="16" bestFit="1" customWidth="1"/>
    <col min="5637" max="5637" width="21.28515625" style="16" customWidth="1"/>
    <col min="5638" max="5639" width="21.28515625" style="16" bestFit="1" customWidth="1"/>
    <col min="5640" max="5640" width="0" style="16" hidden="1" customWidth="1"/>
    <col min="5641" max="5888" width="9.140625" style="16"/>
    <col min="5889" max="5889" width="6.28515625" style="16" bestFit="1" customWidth="1"/>
    <col min="5890" max="5890" width="21.7109375" style="16" customWidth="1"/>
    <col min="5891" max="5891" width="38.28515625" style="16" customWidth="1"/>
    <col min="5892" max="5892" width="11" style="16" bestFit="1" customWidth="1"/>
    <col min="5893" max="5893" width="21.28515625" style="16" customWidth="1"/>
    <col min="5894" max="5895" width="21.28515625" style="16" bestFit="1" customWidth="1"/>
    <col min="5896" max="5896" width="0" style="16" hidden="1" customWidth="1"/>
    <col min="5897" max="6144" width="9.140625" style="16"/>
    <col min="6145" max="6145" width="6.28515625" style="16" bestFit="1" customWidth="1"/>
    <col min="6146" max="6146" width="21.7109375" style="16" customWidth="1"/>
    <col min="6147" max="6147" width="38.28515625" style="16" customWidth="1"/>
    <col min="6148" max="6148" width="11" style="16" bestFit="1" customWidth="1"/>
    <col min="6149" max="6149" width="21.28515625" style="16" customWidth="1"/>
    <col min="6150" max="6151" width="21.28515625" style="16" bestFit="1" customWidth="1"/>
    <col min="6152" max="6152" width="0" style="16" hidden="1" customWidth="1"/>
    <col min="6153" max="6400" width="9.140625" style="16"/>
    <col min="6401" max="6401" width="6.28515625" style="16" bestFit="1" customWidth="1"/>
    <col min="6402" max="6402" width="21.7109375" style="16" customWidth="1"/>
    <col min="6403" max="6403" width="38.28515625" style="16" customWidth="1"/>
    <col min="6404" max="6404" width="11" style="16" bestFit="1" customWidth="1"/>
    <col min="6405" max="6405" width="21.28515625" style="16" customWidth="1"/>
    <col min="6406" max="6407" width="21.28515625" style="16" bestFit="1" customWidth="1"/>
    <col min="6408" max="6408" width="0" style="16" hidden="1" customWidth="1"/>
    <col min="6409" max="6656" width="9.140625" style="16"/>
    <col min="6657" max="6657" width="6.28515625" style="16" bestFit="1" customWidth="1"/>
    <col min="6658" max="6658" width="21.7109375" style="16" customWidth="1"/>
    <col min="6659" max="6659" width="38.28515625" style="16" customWidth="1"/>
    <col min="6660" max="6660" width="11" style="16" bestFit="1" customWidth="1"/>
    <col min="6661" max="6661" width="21.28515625" style="16" customWidth="1"/>
    <col min="6662" max="6663" width="21.28515625" style="16" bestFit="1" customWidth="1"/>
    <col min="6664" max="6664" width="0" style="16" hidden="1" customWidth="1"/>
    <col min="6665" max="6912" width="9.140625" style="16"/>
    <col min="6913" max="6913" width="6.28515625" style="16" bestFit="1" customWidth="1"/>
    <col min="6914" max="6914" width="21.7109375" style="16" customWidth="1"/>
    <col min="6915" max="6915" width="38.28515625" style="16" customWidth="1"/>
    <col min="6916" max="6916" width="11" style="16" bestFit="1" customWidth="1"/>
    <col min="6917" max="6917" width="21.28515625" style="16" customWidth="1"/>
    <col min="6918" max="6919" width="21.28515625" style="16" bestFit="1" customWidth="1"/>
    <col min="6920" max="6920" width="0" style="16" hidden="1" customWidth="1"/>
    <col min="6921" max="7168" width="9.140625" style="16"/>
    <col min="7169" max="7169" width="6.28515625" style="16" bestFit="1" customWidth="1"/>
    <col min="7170" max="7170" width="21.7109375" style="16" customWidth="1"/>
    <col min="7171" max="7171" width="38.28515625" style="16" customWidth="1"/>
    <col min="7172" max="7172" width="11" style="16" bestFit="1" customWidth="1"/>
    <col min="7173" max="7173" width="21.28515625" style="16" customWidth="1"/>
    <col min="7174" max="7175" width="21.28515625" style="16" bestFit="1" customWidth="1"/>
    <col min="7176" max="7176" width="0" style="16" hidden="1" customWidth="1"/>
    <col min="7177" max="7424" width="9.140625" style="16"/>
    <col min="7425" max="7425" width="6.28515625" style="16" bestFit="1" customWidth="1"/>
    <col min="7426" max="7426" width="21.7109375" style="16" customWidth="1"/>
    <col min="7427" max="7427" width="38.28515625" style="16" customWidth="1"/>
    <col min="7428" max="7428" width="11" style="16" bestFit="1" customWidth="1"/>
    <col min="7429" max="7429" width="21.28515625" style="16" customWidth="1"/>
    <col min="7430" max="7431" width="21.28515625" style="16" bestFit="1" customWidth="1"/>
    <col min="7432" max="7432" width="0" style="16" hidden="1" customWidth="1"/>
    <col min="7433" max="7680" width="9.140625" style="16"/>
    <col min="7681" max="7681" width="6.28515625" style="16" bestFit="1" customWidth="1"/>
    <col min="7682" max="7682" width="21.7109375" style="16" customWidth="1"/>
    <col min="7683" max="7683" width="38.28515625" style="16" customWidth="1"/>
    <col min="7684" max="7684" width="11" style="16" bestFit="1" customWidth="1"/>
    <col min="7685" max="7685" width="21.28515625" style="16" customWidth="1"/>
    <col min="7686" max="7687" width="21.28515625" style="16" bestFit="1" customWidth="1"/>
    <col min="7688" max="7688" width="0" style="16" hidden="1" customWidth="1"/>
    <col min="7689" max="7936" width="9.140625" style="16"/>
    <col min="7937" max="7937" width="6.28515625" style="16" bestFit="1" customWidth="1"/>
    <col min="7938" max="7938" width="21.7109375" style="16" customWidth="1"/>
    <col min="7939" max="7939" width="38.28515625" style="16" customWidth="1"/>
    <col min="7940" max="7940" width="11" style="16" bestFit="1" customWidth="1"/>
    <col min="7941" max="7941" width="21.28515625" style="16" customWidth="1"/>
    <col min="7942" max="7943" width="21.28515625" style="16" bestFit="1" customWidth="1"/>
    <col min="7944" max="7944" width="0" style="16" hidden="1" customWidth="1"/>
    <col min="7945" max="8192" width="9.140625" style="16"/>
    <col min="8193" max="8193" width="6.28515625" style="16" bestFit="1" customWidth="1"/>
    <col min="8194" max="8194" width="21.7109375" style="16" customWidth="1"/>
    <col min="8195" max="8195" width="38.28515625" style="16" customWidth="1"/>
    <col min="8196" max="8196" width="11" style="16" bestFit="1" customWidth="1"/>
    <col min="8197" max="8197" width="21.28515625" style="16" customWidth="1"/>
    <col min="8198" max="8199" width="21.28515625" style="16" bestFit="1" customWidth="1"/>
    <col min="8200" max="8200" width="0" style="16" hidden="1" customWidth="1"/>
    <col min="8201" max="8448" width="9.140625" style="16"/>
    <col min="8449" max="8449" width="6.28515625" style="16" bestFit="1" customWidth="1"/>
    <col min="8450" max="8450" width="21.7109375" style="16" customWidth="1"/>
    <col min="8451" max="8451" width="38.28515625" style="16" customWidth="1"/>
    <col min="8452" max="8452" width="11" style="16" bestFit="1" customWidth="1"/>
    <col min="8453" max="8453" width="21.28515625" style="16" customWidth="1"/>
    <col min="8454" max="8455" width="21.28515625" style="16" bestFit="1" customWidth="1"/>
    <col min="8456" max="8456" width="0" style="16" hidden="1" customWidth="1"/>
    <col min="8457" max="8704" width="9.140625" style="16"/>
    <col min="8705" max="8705" width="6.28515625" style="16" bestFit="1" customWidth="1"/>
    <col min="8706" max="8706" width="21.7109375" style="16" customWidth="1"/>
    <col min="8707" max="8707" width="38.28515625" style="16" customWidth="1"/>
    <col min="8708" max="8708" width="11" style="16" bestFit="1" customWidth="1"/>
    <col min="8709" max="8709" width="21.28515625" style="16" customWidth="1"/>
    <col min="8710" max="8711" width="21.28515625" style="16" bestFit="1" customWidth="1"/>
    <col min="8712" max="8712" width="0" style="16" hidden="1" customWidth="1"/>
    <col min="8713" max="8960" width="9.140625" style="16"/>
    <col min="8961" max="8961" width="6.28515625" style="16" bestFit="1" customWidth="1"/>
    <col min="8962" max="8962" width="21.7109375" style="16" customWidth="1"/>
    <col min="8963" max="8963" width="38.28515625" style="16" customWidth="1"/>
    <col min="8964" max="8964" width="11" style="16" bestFit="1" customWidth="1"/>
    <col min="8965" max="8965" width="21.28515625" style="16" customWidth="1"/>
    <col min="8966" max="8967" width="21.28515625" style="16" bestFit="1" customWidth="1"/>
    <col min="8968" max="8968" width="0" style="16" hidden="1" customWidth="1"/>
    <col min="8969" max="9216" width="9.140625" style="16"/>
    <col min="9217" max="9217" width="6.28515625" style="16" bestFit="1" customWidth="1"/>
    <col min="9218" max="9218" width="21.7109375" style="16" customWidth="1"/>
    <col min="9219" max="9219" width="38.28515625" style="16" customWidth="1"/>
    <col min="9220" max="9220" width="11" style="16" bestFit="1" customWidth="1"/>
    <col min="9221" max="9221" width="21.28515625" style="16" customWidth="1"/>
    <col min="9222" max="9223" width="21.28515625" style="16" bestFit="1" customWidth="1"/>
    <col min="9224" max="9224" width="0" style="16" hidden="1" customWidth="1"/>
    <col min="9225" max="9472" width="9.140625" style="16"/>
    <col min="9473" max="9473" width="6.28515625" style="16" bestFit="1" customWidth="1"/>
    <col min="9474" max="9474" width="21.7109375" style="16" customWidth="1"/>
    <col min="9475" max="9475" width="38.28515625" style="16" customWidth="1"/>
    <col min="9476" max="9476" width="11" style="16" bestFit="1" customWidth="1"/>
    <col min="9477" max="9477" width="21.28515625" style="16" customWidth="1"/>
    <col min="9478" max="9479" width="21.28515625" style="16" bestFit="1" customWidth="1"/>
    <col min="9480" max="9480" width="0" style="16" hidden="1" customWidth="1"/>
    <col min="9481" max="9728" width="9.140625" style="16"/>
    <col min="9729" max="9729" width="6.28515625" style="16" bestFit="1" customWidth="1"/>
    <col min="9730" max="9730" width="21.7109375" style="16" customWidth="1"/>
    <col min="9731" max="9731" width="38.28515625" style="16" customWidth="1"/>
    <col min="9732" max="9732" width="11" style="16" bestFit="1" customWidth="1"/>
    <col min="9733" max="9733" width="21.28515625" style="16" customWidth="1"/>
    <col min="9734" max="9735" width="21.28515625" style="16" bestFit="1" customWidth="1"/>
    <col min="9736" max="9736" width="0" style="16" hidden="1" customWidth="1"/>
    <col min="9737" max="9984" width="9.140625" style="16"/>
    <col min="9985" max="9985" width="6.28515625" style="16" bestFit="1" customWidth="1"/>
    <col min="9986" max="9986" width="21.7109375" style="16" customWidth="1"/>
    <col min="9987" max="9987" width="38.28515625" style="16" customWidth="1"/>
    <col min="9988" max="9988" width="11" style="16" bestFit="1" customWidth="1"/>
    <col min="9989" max="9989" width="21.28515625" style="16" customWidth="1"/>
    <col min="9990" max="9991" width="21.28515625" style="16" bestFit="1" customWidth="1"/>
    <col min="9992" max="9992" width="0" style="16" hidden="1" customWidth="1"/>
    <col min="9993" max="10240" width="9.140625" style="16"/>
    <col min="10241" max="10241" width="6.28515625" style="16" bestFit="1" customWidth="1"/>
    <col min="10242" max="10242" width="21.7109375" style="16" customWidth="1"/>
    <col min="10243" max="10243" width="38.28515625" style="16" customWidth="1"/>
    <col min="10244" max="10244" width="11" style="16" bestFit="1" customWidth="1"/>
    <col min="10245" max="10245" width="21.28515625" style="16" customWidth="1"/>
    <col min="10246" max="10247" width="21.28515625" style="16" bestFit="1" customWidth="1"/>
    <col min="10248" max="10248" width="0" style="16" hidden="1" customWidth="1"/>
    <col min="10249" max="10496" width="9.140625" style="16"/>
    <col min="10497" max="10497" width="6.28515625" style="16" bestFit="1" customWidth="1"/>
    <col min="10498" max="10498" width="21.7109375" style="16" customWidth="1"/>
    <col min="10499" max="10499" width="38.28515625" style="16" customWidth="1"/>
    <col min="10500" max="10500" width="11" style="16" bestFit="1" customWidth="1"/>
    <col min="10501" max="10501" width="21.28515625" style="16" customWidth="1"/>
    <col min="10502" max="10503" width="21.28515625" style="16" bestFit="1" customWidth="1"/>
    <col min="10504" max="10504" width="0" style="16" hidden="1" customWidth="1"/>
    <col min="10505" max="10752" width="9.140625" style="16"/>
    <col min="10753" max="10753" width="6.28515625" style="16" bestFit="1" customWidth="1"/>
    <col min="10754" max="10754" width="21.7109375" style="16" customWidth="1"/>
    <col min="10755" max="10755" width="38.28515625" style="16" customWidth="1"/>
    <col min="10756" max="10756" width="11" style="16" bestFit="1" customWidth="1"/>
    <col min="10757" max="10757" width="21.28515625" style="16" customWidth="1"/>
    <col min="10758" max="10759" width="21.28515625" style="16" bestFit="1" customWidth="1"/>
    <col min="10760" max="10760" width="0" style="16" hidden="1" customWidth="1"/>
    <col min="10761" max="11008" width="9.140625" style="16"/>
    <col min="11009" max="11009" width="6.28515625" style="16" bestFit="1" customWidth="1"/>
    <col min="11010" max="11010" width="21.7109375" style="16" customWidth="1"/>
    <col min="11011" max="11011" width="38.28515625" style="16" customWidth="1"/>
    <col min="11012" max="11012" width="11" style="16" bestFit="1" customWidth="1"/>
    <col min="11013" max="11013" width="21.28515625" style="16" customWidth="1"/>
    <col min="11014" max="11015" width="21.28515625" style="16" bestFit="1" customWidth="1"/>
    <col min="11016" max="11016" width="0" style="16" hidden="1" customWidth="1"/>
    <col min="11017" max="11264" width="9.140625" style="16"/>
    <col min="11265" max="11265" width="6.28515625" style="16" bestFit="1" customWidth="1"/>
    <col min="11266" max="11266" width="21.7109375" style="16" customWidth="1"/>
    <col min="11267" max="11267" width="38.28515625" style="16" customWidth="1"/>
    <col min="11268" max="11268" width="11" style="16" bestFit="1" customWidth="1"/>
    <col min="11269" max="11269" width="21.28515625" style="16" customWidth="1"/>
    <col min="11270" max="11271" width="21.28515625" style="16" bestFit="1" customWidth="1"/>
    <col min="11272" max="11272" width="0" style="16" hidden="1" customWidth="1"/>
    <col min="11273" max="11520" width="9.140625" style="16"/>
    <col min="11521" max="11521" width="6.28515625" style="16" bestFit="1" customWidth="1"/>
    <col min="11522" max="11522" width="21.7109375" style="16" customWidth="1"/>
    <col min="11523" max="11523" width="38.28515625" style="16" customWidth="1"/>
    <col min="11524" max="11524" width="11" style="16" bestFit="1" customWidth="1"/>
    <col min="11525" max="11525" width="21.28515625" style="16" customWidth="1"/>
    <col min="11526" max="11527" width="21.28515625" style="16" bestFit="1" customWidth="1"/>
    <col min="11528" max="11528" width="0" style="16" hidden="1" customWidth="1"/>
    <col min="11529" max="11776" width="9.140625" style="16"/>
    <col min="11777" max="11777" width="6.28515625" style="16" bestFit="1" customWidth="1"/>
    <col min="11778" max="11778" width="21.7109375" style="16" customWidth="1"/>
    <col min="11779" max="11779" width="38.28515625" style="16" customWidth="1"/>
    <col min="11780" max="11780" width="11" style="16" bestFit="1" customWidth="1"/>
    <col min="11781" max="11781" width="21.28515625" style="16" customWidth="1"/>
    <col min="11782" max="11783" width="21.28515625" style="16" bestFit="1" customWidth="1"/>
    <col min="11784" max="11784" width="0" style="16" hidden="1" customWidth="1"/>
    <col min="11785" max="12032" width="9.140625" style="16"/>
    <col min="12033" max="12033" width="6.28515625" style="16" bestFit="1" customWidth="1"/>
    <col min="12034" max="12034" width="21.7109375" style="16" customWidth="1"/>
    <col min="12035" max="12035" width="38.28515625" style="16" customWidth="1"/>
    <col min="12036" max="12036" width="11" style="16" bestFit="1" customWidth="1"/>
    <col min="12037" max="12037" width="21.28515625" style="16" customWidth="1"/>
    <col min="12038" max="12039" width="21.28515625" style="16" bestFit="1" customWidth="1"/>
    <col min="12040" max="12040" width="0" style="16" hidden="1" customWidth="1"/>
    <col min="12041" max="12288" width="9.140625" style="16"/>
    <col min="12289" max="12289" width="6.28515625" style="16" bestFit="1" customWidth="1"/>
    <col min="12290" max="12290" width="21.7109375" style="16" customWidth="1"/>
    <col min="12291" max="12291" width="38.28515625" style="16" customWidth="1"/>
    <col min="12292" max="12292" width="11" style="16" bestFit="1" customWidth="1"/>
    <col min="12293" max="12293" width="21.28515625" style="16" customWidth="1"/>
    <col min="12294" max="12295" width="21.28515625" style="16" bestFit="1" customWidth="1"/>
    <col min="12296" max="12296" width="0" style="16" hidden="1" customWidth="1"/>
    <col min="12297" max="12544" width="9.140625" style="16"/>
    <col min="12545" max="12545" width="6.28515625" style="16" bestFit="1" customWidth="1"/>
    <col min="12546" max="12546" width="21.7109375" style="16" customWidth="1"/>
    <col min="12547" max="12547" width="38.28515625" style="16" customWidth="1"/>
    <col min="12548" max="12548" width="11" style="16" bestFit="1" customWidth="1"/>
    <col min="12549" max="12549" width="21.28515625" style="16" customWidth="1"/>
    <col min="12550" max="12551" width="21.28515625" style="16" bestFit="1" customWidth="1"/>
    <col min="12552" max="12552" width="0" style="16" hidden="1" customWidth="1"/>
    <col min="12553" max="12800" width="9.140625" style="16"/>
    <col min="12801" max="12801" width="6.28515625" style="16" bestFit="1" customWidth="1"/>
    <col min="12802" max="12802" width="21.7109375" style="16" customWidth="1"/>
    <col min="12803" max="12803" width="38.28515625" style="16" customWidth="1"/>
    <col min="12804" max="12804" width="11" style="16" bestFit="1" customWidth="1"/>
    <col min="12805" max="12805" width="21.28515625" style="16" customWidth="1"/>
    <col min="12806" max="12807" width="21.28515625" style="16" bestFit="1" customWidth="1"/>
    <col min="12808" max="12808" width="0" style="16" hidden="1" customWidth="1"/>
    <col min="12809" max="13056" width="9.140625" style="16"/>
    <col min="13057" max="13057" width="6.28515625" style="16" bestFit="1" customWidth="1"/>
    <col min="13058" max="13058" width="21.7109375" style="16" customWidth="1"/>
    <col min="13059" max="13059" width="38.28515625" style="16" customWidth="1"/>
    <col min="13060" max="13060" width="11" style="16" bestFit="1" customWidth="1"/>
    <col min="13061" max="13061" width="21.28515625" style="16" customWidth="1"/>
    <col min="13062" max="13063" width="21.28515625" style="16" bestFit="1" customWidth="1"/>
    <col min="13064" max="13064" width="0" style="16" hidden="1" customWidth="1"/>
    <col min="13065" max="13312" width="9.140625" style="16"/>
    <col min="13313" max="13313" width="6.28515625" style="16" bestFit="1" customWidth="1"/>
    <col min="13314" max="13314" width="21.7109375" style="16" customWidth="1"/>
    <col min="13315" max="13315" width="38.28515625" style="16" customWidth="1"/>
    <col min="13316" max="13316" width="11" style="16" bestFit="1" customWidth="1"/>
    <col min="13317" max="13317" width="21.28515625" style="16" customWidth="1"/>
    <col min="13318" max="13319" width="21.28515625" style="16" bestFit="1" customWidth="1"/>
    <col min="13320" max="13320" width="0" style="16" hidden="1" customWidth="1"/>
    <col min="13321" max="13568" width="9.140625" style="16"/>
    <col min="13569" max="13569" width="6.28515625" style="16" bestFit="1" customWidth="1"/>
    <col min="13570" max="13570" width="21.7109375" style="16" customWidth="1"/>
    <col min="13571" max="13571" width="38.28515625" style="16" customWidth="1"/>
    <col min="13572" max="13572" width="11" style="16" bestFit="1" customWidth="1"/>
    <col min="13573" max="13573" width="21.28515625" style="16" customWidth="1"/>
    <col min="13574" max="13575" width="21.28515625" style="16" bestFit="1" customWidth="1"/>
    <col min="13576" max="13576" width="0" style="16" hidden="1" customWidth="1"/>
    <col min="13577" max="13824" width="9.140625" style="16"/>
    <col min="13825" max="13825" width="6.28515625" style="16" bestFit="1" customWidth="1"/>
    <col min="13826" max="13826" width="21.7109375" style="16" customWidth="1"/>
    <col min="13827" max="13827" width="38.28515625" style="16" customWidth="1"/>
    <col min="13828" max="13828" width="11" style="16" bestFit="1" customWidth="1"/>
    <col min="13829" max="13829" width="21.28515625" style="16" customWidth="1"/>
    <col min="13830" max="13831" width="21.28515625" style="16" bestFit="1" customWidth="1"/>
    <col min="13832" max="13832" width="0" style="16" hidden="1" customWidth="1"/>
    <col min="13833" max="14080" width="9.140625" style="16"/>
    <col min="14081" max="14081" width="6.28515625" style="16" bestFit="1" customWidth="1"/>
    <col min="14082" max="14082" width="21.7109375" style="16" customWidth="1"/>
    <col min="14083" max="14083" width="38.28515625" style="16" customWidth="1"/>
    <col min="14084" max="14084" width="11" style="16" bestFit="1" customWidth="1"/>
    <col min="14085" max="14085" width="21.28515625" style="16" customWidth="1"/>
    <col min="14086" max="14087" width="21.28515625" style="16" bestFit="1" customWidth="1"/>
    <col min="14088" max="14088" width="0" style="16" hidden="1" customWidth="1"/>
    <col min="14089" max="14336" width="9.140625" style="16"/>
    <col min="14337" max="14337" width="6.28515625" style="16" bestFit="1" customWidth="1"/>
    <col min="14338" max="14338" width="21.7109375" style="16" customWidth="1"/>
    <col min="14339" max="14339" width="38.28515625" style="16" customWidth="1"/>
    <col min="14340" max="14340" width="11" style="16" bestFit="1" customWidth="1"/>
    <col min="14341" max="14341" width="21.28515625" style="16" customWidth="1"/>
    <col min="14342" max="14343" width="21.28515625" style="16" bestFit="1" customWidth="1"/>
    <col min="14344" max="14344" width="0" style="16" hidden="1" customWidth="1"/>
    <col min="14345" max="14592" width="9.140625" style="16"/>
    <col min="14593" max="14593" width="6.28515625" style="16" bestFit="1" customWidth="1"/>
    <col min="14594" max="14594" width="21.7109375" style="16" customWidth="1"/>
    <col min="14595" max="14595" width="38.28515625" style="16" customWidth="1"/>
    <col min="14596" max="14596" width="11" style="16" bestFit="1" customWidth="1"/>
    <col min="14597" max="14597" width="21.28515625" style="16" customWidth="1"/>
    <col min="14598" max="14599" width="21.28515625" style="16" bestFit="1" customWidth="1"/>
    <col min="14600" max="14600" width="0" style="16" hidden="1" customWidth="1"/>
    <col min="14601" max="14848" width="9.140625" style="16"/>
    <col min="14849" max="14849" width="6.28515625" style="16" bestFit="1" customWidth="1"/>
    <col min="14850" max="14850" width="21.7109375" style="16" customWidth="1"/>
    <col min="14851" max="14851" width="38.28515625" style="16" customWidth="1"/>
    <col min="14852" max="14852" width="11" style="16" bestFit="1" customWidth="1"/>
    <col min="14853" max="14853" width="21.28515625" style="16" customWidth="1"/>
    <col min="14854" max="14855" width="21.28515625" style="16" bestFit="1" customWidth="1"/>
    <col min="14856" max="14856" width="0" style="16" hidden="1" customWidth="1"/>
    <col min="14857" max="15104" width="9.140625" style="16"/>
    <col min="15105" max="15105" width="6.28515625" style="16" bestFit="1" customWidth="1"/>
    <col min="15106" max="15106" width="21.7109375" style="16" customWidth="1"/>
    <col min="15107" max="15107" width="38.28515625" style="16" customWidth="1"/>
    <col min="15108" max="15108" width="11" style="16" bestFit="1" customWidth="1"/>
    <col min="15109" max="15109" width="21.28515625" style="16" customWidth="1"/>
    <col min="15110" max="15111" width="21.28515625" style="16" bestFit="1" customWidth="1"/>
    <col min="15112" max="15112" width="0" style="16" hidden="1" customWidth="1"/>
    <col min="15113" max="15360" width="9.140625" style="16"/>
    <col min="15361" max="15361" width="6.28515625" style="16" bestFit="1" customWidth="1"/>
    <col min="15362" max="15362" width="21.7109375" style="16" customWidth="1"/>
    <col min="15363" max="15363" width="38.28515625" style="16" customWidth="1"/>
    <col min="15364" max="15364" width="11" style="16" bestFit="1" customWidth="1"/>
    <col min="15365" max="15365" width="21.28515625" style="16" customWidth="1"/>
    <col min="15366" max="15367" width="21.28515625" style="16" bestFit="1" customWidth="1"/>
    <col min="15368" max="15368" width="0" style="16" hidden="1" customWidth="1"/>
    <col min="15369" max="15616" width="9.140625" style="16"/>
    <col min="15617" max="15617" width="6.28515625" style="16" bestFit="1" customWidth="1"/>
    <col min="15618" max="15618" width="21.7109375" style="16" customWidth="1"/>
    <col min="15619" max="15619" width="38.28515625" style="16" customWidth="1"/>
    <col min="15620" max="15620" width="11" style="16" bestFit="1" customWidth="1"/>
    <col min="15621" max="15621" width="21.28515625" style="16" customWidth="1"/>
    <col min="15622" max="15623" width="21.28515625" style="16" bestFit="1" customWidth="1"/>
    <col min="15624" max="15624" width="0" style="16" hidden="1" customWidth="1"/>
    <col min="15625" max="15872" width="9.140625" style="16"/>
    <col min="15873" max="15873" width="6.28515625" style="16" bestFit="1" customWidth="1"/>
    <col min="15874" max="15874" width="21.7109375" style="16" customWidth="1"/>
    <col min="15875" max="15875" width="38.28515625" style="16" customWidth="1"/>
    <col min="15876" max="15876" width="11" style="16" bestFit="1" customWidth="1"/>
    <col min="15877" max="15877" width="21.28515625" style="16" customWidth="1"/>
    <col min="15878" max="15879" width="21.28515625" style="16" bestFit="1" customWidth="1"/>
    <col min="15880" max="15880" width="0" style="16" hidden="1" customWidth="1"/>
    <col min="15881" max="16128" width="9.140625" style="16"/>
    <col min="16129" max="16129" width="6.28515625" style="16" bestFit="1" customWidth="1"/>
    <col min="16130" max="16130" width="21.7109375" style="16" customWidth="1"/>
    <col min="16131" max="16131" width="38.28515625" style="16" customWidth="1"/>
    <col min="16132" max="16132" width="11" style="16" bestFit="1" customWidth="1"/>
    <col min="16133" max="16133" width="21.28515625" style="16" customWidth="1"/>
    <col min="16134" max="16135" width="21.28515625" style="16" bestFit="1" customWidth="1"/>
    <col min="16136" max="16136" width="0" style="16" hidden="1" customWidth="1"/>
    <col min="16137" max="16384" width="9.140625" style="16"/>
  </cols>
  <sheetData>
    <row r="1" spans="1:8" ht="17.25" customHeight="1" x14ac:dyDescent="0.25">
      <c r="A1" s="712" t="s">
        <v>21</v>
      </c>
      <c r="B1" s="712"/>
      <c r="C1" s="712"/>
      <c r="D1" s="712"/>
      <c r="E1" s="712"/>
      <c r="F1" s="712"/>
      <c r="G1" s="712"/>
      <c r="H1" s="712"/>
    </row>
    <row r="2" spans="1:8" ht="17.25" customHeight="1" thickBot="1" x14ac:dyDescent="0.3">
      <c r="A2" s="713" t="s">
        <v>24</v>
      </c>
      <c r="B2" s="713"/>
      <c r="C2" s="713"/>
      <c r="D2" s="713"/>
      <c r="E2" s="713"/>
      <c r="F2" s="713"/>
      <c r="G2" s="713"/>
      <c r="H2" s="713"/>
    </row>
    <row r="3" spans="1:8" s="20" customFormat="1" x14ac:dyDescent="0.55000000000000004">
      <c r="A3" s="17" t="s">
        <v>17</v>
      </c>
      <c r="B3" s="18" t="s">
        <v>18</v>
      </c>
      <c r="C3" s="19" t="s">
        <v>25</v>
      </c>
      <c r="D3" s="19"/>
      <c r="E3" s="19" t="s">
        <v>26</v>
      </c>
      <c r="F3" s="19" t="s">
        <v>177</v>
      </c>
      <c r="G3" s="19" t="s">
        <v>179</v>
      </c>
    </row>
    <row r="4" spans="1:8" s="58" customFormat="1" ht="17.25" customHeight="1" x14ac:dyDescent="0.25">
      <c r="A4" s="721">
        <v>1</v>
      </c>
      <c r="B4" s="740"/>
      <c r="C4" s="739" t="s">
        <v>92</v>
      </c>
      <c r="D4" s="57"/>
      <c r="G4" s="59"/>
    </row>
    <row r="5" spans="1:8" s="58" customFormat="1" ht="25.5" x14ac:dyDescent="0.25">
      <c r="A5" s="722"/>
      <c r="B5" s="741"/>
      <c r="C5" s="739"/>
      <c r="D5" s="57"/>
      <c r="E5" s="57"/>
      <c r="F5" s="57"/>
      <c r="G5" s="57"/>
    </row>
    <row r="6" spans="1:8" s="58" customFormat="1" ht="17.25" customHeight="1" x14ac:dyDescent="0.25">
      <c r="A6" s="722"/>
      <c r="B6" s="741"/>
      <c r="C6" s="739"/>
      <c r="D6" s="57"/>
      <c r="E6" s="57"/>
      <c r="F6" s="57"/>
      <c r="G6" s="57"/>
    </row>
    <row r="7" spans="1:8" s="58" customFormat="1" ht="17.25" customHeight="1" x14ac:dyDescent="0.25">
      <c r="A7" s="722"/>
      <c r="B7" s="741"/>
      <c r="C7" s="60" t="s">
        <v>27</v>
      </c>
      <c r="D7" s="61"/>
      <c r="E7" s="61">
        <f>SUM(E4:E6)</f>
        <v>0</v>
      </c>
      <c r="F7" s="61">
        <f>SUM(F4:F6)</f>
        <v>0</v>
      </c>
      <c r="G7" s="61">
        <f>E7-F7</f>
        <v>0</v>
      </c>
    </row>
    <row r="8" spans="1:8" s="58" customFormat="1" ht="17.25" customHeight="1" x14ac:dyDescent="0.25">
      <c r="A8" s="722"/>
      <c r="B8" s="741"/>
      <c r="C8" s="739" t="s">
        <v>93</v>
      </c>
      <c r="D8" s="57"/>
      <c r="G8" s="57"/>
    </row>
    <row r="9" spans="1:8" s="58" customFormat="1" ht="17.25" customHeight="1" x14ac:dyDescent="0.25">
      <c r="A9" s="722"/>
      <c r="B9" s="741"/>
      <c r="C9" s="739"/>
      <c r="D9" s="57"/>
      <c r="E9" s="57"/>
      <c r="F9" s="57"/>
      <c r="G9" s="57"/>
    </row>
    <row r="10" spans="1:8" s="58" customFormat="1" ht="17.25" customHeight="1" x14ac:dyDescent="0.25">
      <c r="A10" s="722"/>
      <c r="B10" s="741"/>
      <c r="C10" s="739"/>
      <c r="D10" s="57"/>
      <c r="E10" s="57"/>
      <c r="F10" s="57"/>
      <c r="G10" s="57"/>
    </row>
    <row r="11" spans="1:8" s="58" customFormat="1" ht="17.25" customHeight="1" x14ac:dyDescent="0.25">
      <c r="A11" s="722"/>
      <c r="B11" s="741"/>
      <c r="C11" s="60" t="s">
        <v>27</v>
      </c>
      <c r="D11" s="61"/>
      <c r="E11" s="61">
        <f>SUM(E8:E10)</f>
        <v>0</v>
      </c>
      <c r="F11" s="61">
        <f>SUM(F8:F10)</f>
        <v>0</v>
      </c>
      <c r="G11" s="61">
        <f>E11-F11</f>
        <v>0</v>
      </c>
    </row>
    <row r="12" spans="1:8" s="58" customFormat="1" ht="17.25" customHeight="1" x14ac:dyDescent="0.25">
      <c r="A12" s="722"/>
      <c r="B12" s="741"/>
      <c r="C12" s="739" t="s">
        <v>94</v>
      </c>
      <c r="D12" s="57"/>
      <c r="G12" s="57"/>
    </row>
    <row r="13" spans="1:8" s="58" customFormat="1" ht="17.25" customHeight="1" x14ac:dyDescent="0.25">
      <c r="A13" s="722"/>
      <c r="B13" s="741"/>
      <c r="C13" s="739"/>
      <c r="D13" s="57"/>
      <c r="E13" s="57"/>
      <c r="F13" s="57"/>
      <c r="G13" s="57"/>
    </row>
    <row r="14" spans="1:8" s="58" customFormat="1" ht="17.25" customHeight="1" x14ac:dyDescent="0.25">
      <c r="A14" s="722"/>
      <c r="B14" s="741"/>
      <c r="C14" s="739"/>
      <c r="D14" s="57"/>
      <c r="E14" s="57"/>
      <c r="F14" s="57"/>
      <c r="G14" s="57"/>
    </row>
    <row r="15" spans="1:8" s="58" customFormat="1" ht="17.25" customHeight="1" x14ac:dyDescent="0.25">
      <c r="A15" s="722"/>
      <c r="B15" s="741"/>
      <c r="C15" s="60" t="s">
        <v>27</v>
      </c>
      <c r="D15" s="61"/>
      <c r="E15" s="61">
        <f>SUM(E12:E14)</f>
        <v>0</v>
      </c>
      <c r="F15" s="61">
        <f>SUM(F12:F14)</f>
        <v>0</v>
      </c>
      <c r="G15" s="61">
        <f>E15-F15</f>
        <v>0</v>
      </c>
    </row>
    <row r="16" spans="1:8" s="58" customFormat="1" ht="17.25" customHeight="1" x14ac:dyDescent="0.25">
      <c r="A16" s="722"/>
      <c r="B16" s="741"/>
      <c r="C16" s="739" t="s">
        <v>95</v>
      </c>
      <c r="D16" s="57"/>
      <c r="G16" s="57"/>
    </row>
    <row r="17" spans="1:7" s="58" customFormat="1" ht="17.25" customHeight="1" x14ac:dyDescent="0.25">
      <c r="A17" s="722"/>
      <c r="B17" s="741"/>
      <c r="C17" s="739"/>
      <c r="D17" s="57"/>
      <c r="E17" s="57"/>
      <c r="F17" s="57"/>
      <c r="G17" s="57"/>
    </row>
    <row r="18" spans="1:7" s="58" customFormat="1" ht="17.25" customHeight="1" x14ac:dyDescent="0.25">
      <c r="A18" s="722"/>
      <c r="B18" s="741"/>
      <c r="C18" s="739"/>
      <c r="D18" s="57"/>
      <c r="E18" s="57"/>
      <c r="F18" s="57"/>
      <c r="G18" s="57"/>
    </row>
    <row r="19" spans="1:7" s="58" customFormat="1" ht="17.25" customHeight="1" x14ac:dyDescent="0.25">
      <c r="A19" s="722"/>
      <c r="B19" s="741"/>
      <c r="C19" s="60" t="s">
        <v>27</v>
      </c>
      <c r="D19" s="61"/>
      <c r="E19" s="61">
        <f>SUM(E16:E18)</f>
        <v>0</v>
      </c>
      <c r="F19" s="61">
        <f>SUM(F16:F18)</f>
        <v>0</v>
      </c>
      <c r="G19" s="61">
        <f>SUM(G16:G18)</f>
        <v>0</v>
      </c>
    </row>
    <row r="20" spans="1:7" s="58" customFormat="1" ht="17.25" customHeight="1" x14ac:dyDescent="0.25">
      <c r="A20" s="722"/>
      <c r="B20" s="741"/>
      <c r="C20" s="739" t="s">
        <v>96</v>
      </c>
      <c r="D20" s="57"/>
      <c r="G20" s="57"/>
    </row>
    <row r="21" spans="1:7" s="58" customFormat="1" ht="17.25" customHeight="1" x14ac:dyDescent="0.25">
      <c r="A21" s="722"/>
      <c r="B21" s="741"/>
      <c r="C21" s="739"/>
      <c r="D21" s="57"/>
      <c r="E21" s="57"/>
      <c r="F21" s="57"/>
      <c r="G21" s="57"/>
    </row>
    <row r="22" spans="1:7" s="58" customFormat="1" ht="17.25" customHeight="1" x14ac:dyDescent="0.25">
      <c r="A22" s="722"/>
      <c r="B22" s="741"/>
      <c r="C22" s="739"/>
      <c r="D22" s="57"/>
      <c r="E22" s="57"/>
      <c r="F22" s="57"/>
      <c r="G22" s="57"/>
    </row>
    <row r="23" spans="1:7" s="58" customFormat="1" ht="17.25" customHeight="1" x14ac:dyDescent="0.25">
      <c r="A23" s="722"/>
      <c r="B23" s="741"/>
      <c r="C23" s="60" t="s">
        <v>27</v>
      </c>
      <c r="D23" s="61"/>
      <c r="E23" s="61">
        <f>SUM(E20:E22)</f>
        <v>0</v>
      </c>
      <c r="F23" s="61">
        <f>SUM(F20:F22)</f>
        <v>0</v>
      </c>
      <c r="G23" s="61">
        <f>E23-F23</f>
        <v>0</v>
      </c>
    </row>
    <row r="24" spans="1:7" s="58" customFormat="1" ht="17.25" customHeight="1" x14ac:dyDescent="0.25">
      <c r="A24" s="722"/>
      <c r="B24" s="741"/>
      <c r="C24" s="739" t="s">
        <v>97</v>
      </c>
      <c r="D24" s="57"/>
      <c r="G24" s="57"/>
    </row>
    <row r="25" spans="1:7" s="58" customFormat="1" ht="17.25" customHeight="1" x14ac:dyDescent="0.25">
      <c r="A25" s="722"/>
      <c r="B25" s="741"/>
      <c r="C25" s="739"/>
      <c r="D25" s="57"/>
      <c r="E25" s="57"/>
      <c r="F25" s="57"/>
      <c r="G25" s="57"/>
    </row>
    <row r="26" spans="1:7" s="58" customFormat="1" ht="17.25" customHeight="1" x14ac:dyDescent="0.25">
      <c r="A26" s="722"/>
      <c r="B26" s="741"/>
      <c r="C26" s="739"/>
      <c r="D26" s="57"/>
      <c r="E26" s="57"/>
      <c r="F26" s="57"/>
      <c r="G26" s="57"/>
    </row>
    <row r="27" spans="1:7" s="58" customFormat="1" ht="17.25" customHeight="1" x14ac:dyDescent="0.25">
      <c r="A27" s="722"/>
      <c r="B27" s="741"/>
      <c r="C27" s="60" t="s">
        <v>27</v>
      </c>
      <c r="D27" s="61"/>
      <c r="E27" s="61">
        <f>SUM(E24:E26)</f>
        <v>0</v>
      </c>
      <c r="F27" s="61">
        <f>SUM(F24:F26)</f>
        <v>0</v>
      </c>
      <c r="G27" s="61">
        <f>E27-F27</f>
        <v>0</v>
      </c>
    </row>
    <row r="28" spans="1:7" ht="17.25" customHeight="1" x14ac:dyDescent="0.25">
      <c r="A28" s="722"/>
      <c r="B28" s="741"/>
      <c r="C28" s="732"/>
      <c r="D28" s="21"/>
      <c r="E28" s="21"/>
      <c r="F28" s="21"/>
      <c r="G28" s="21"/>
    </row>
    <row r="29" spans="1:7" ht="17.25" customHeight="1" x14ac:dyDescent="0.25">
      <c r="A29" s="722"/>
      <c r="B29" s="741"/>
      <c r="C29" s="732"/>
      <c r="D29" s="21"/>
      <c r="E29" s="21"/>
      <c r="F29" s="21"/>
      <c r="G29" s="21"/>
    </row>
    <row r="30" spans="1:7" ht="17.25" customHeight="1" x14ac:dyDescent="0.25">
      <c r="A30" s="722"/>
      <c r="B30" s="741"/>
      <c r="C30" s="732"/>
      <c r="D30" s="21"/>
      <c r="E30" s="21"/>
      <c r="F30" s="21"/>
      <c r="G30" s="21"/>
    </row>
    <row r="31" spans="1:7" ht="17.25" customHeight="1" x14ac:dyDescent="0.25">
      <c r="A31" s="723"/>
      <c r="B31" s="741"/>
      <c r="C31" s="23" t="s">
        <v>27</v>
      </c>
      <c r="D31" s="53"/>
      <c r="E31" s="53">
        <f>SUM(E28:E30)</f>
        <v>0</v>
      </c>
      <c r="F31" s="53">
        <f>SUM(F28:F30)</f>
        <v>0</v>
      </c>
      <c r="G31" s="53">
        <f>E31-F31</f>
        <v>0</v>
      </c>
    </row>
    <row r="32" spans="1:7" ht="17.25" hidden="1" customHeight="1" x14ac:dyDescent="0.25">
      <c r="A32" s="55"/>
      <c r="B32" s="741"/>
      <c r="C32" s="732"/>
      <c r="D32" s="21"/>
      <c r="E32" s="21"/>
      <c r="F32" s="21"/>
      <c r="G32" s="21"/>
    </row>
    <row r="33" spans="1:8" ht="17.25" hidden="1" customHeight="1" x14ac:dyDescent="0.25">
      <c r="A33" s="55"/>
      <c r="B33" s="741"/>
      <c r="C33" s="732"/>
      <c r="D33" s="21"/>
      <c r="E33" s="21"/>
      <c r="F33" s="21"/>
      <c r="G33" s="21"/>
    </row>
    <row r="34" spans="1:8" ht="17.25" hidden="1" customHeight="1" x14ac:dyDescent="0.25">
      <c r="A34" s="55"/>
      <c r="B34" s="741"/>
      <c r="C34" s="732"/>
      <c r="D34" s="21"/>
      <c r="E34" s="21"/>
      <c r="F34" s="21"/>
      <c r="G34" s="21"/>
    </row>
    <row r="35" spans="1:8" ht="17.25" hidden="1" customHeight="1" x14ac:dyDescent="0.25">
      <c r="A35" s="55"/>
      <c r="B35" s="741"/>
      <c r="C35" s="23" t="s">
        <v>27</v>
      </c>
      <c r="D35" s="53"/>
      <c r="E35" s="53">
        <f>SUM(E32:E34)</f>
        <v>0</v>
      </c>
      <c r="F35" s="53">
        <f>SUM(F32:F34)</f>
        <v>0</v>
      </c>
      <c r="G35" s="53">
        <f>E35-F35</f>
        <v>0</v>
      </c>
    </row>
    <row r="36" spans="1:8" ht="17.25" hidden="1" customHeight="1" x14ac:dyDescent="0.25">
      <c r="A36" s="55"/>
      <c r="B36" s="741"/>
      <c r="C36" s="732"/>
      <c r="D36" s="21"/>
      <c r="E36" s="21"/>
      <c r="F36" s="21"/>
      <c r="G36" s="21"/>
    </row>
    <row r="37" spans="1:8" ht="17.25" hidden="1" customHeight="1" x14ac:dyDescent="0.25">
      <c r="A37" s="55"/>
      <c r="B37" s="741"/>
      <c r="C37" s="732"/>
      <c r="D37" s="21"/>
      <c r="E37" s="21"/>
      <c r="F37" s="21"/>
      <c r="G37" s="21"/>
    </row>
    <row r="38" spans="1:8" ht="17.25" hidden="1" customHeight="1" x14ac:dyDescent="0.25">
      <c r="A38" s="55"/>
      <c r="B38" s="741"/>
      <c r="C38" s="732"/>
      <c r="D38" s="21"/>
      <c r="E38" s="21"/>
      <c r="F38" s="21"/>
      <c r="G38" s="21"/>
    </row>
    <row r="39" spans="1:8" ht="17.25" hidden="1" customHeight="1" x14ac:dyDescent="0.25">
      <c r="A39" s="55"/>
      <c r="B39" s="741"/>
      <c r="C39" s="23" t="s">
        <v>27</v>
      </c>
      <c r="D39" s="53"/>
      <c r="E39" s="53">
        <f>SUM(E36:E38)</f>
        <v>0</v>
      </c>
      <c r="F39" s="53">
        <f>SUM(F36:F38)</f>
        <v>0</v>
      </c>
      <c r="G39" s="53">
        <f>E39-F39</f>
        <v>0</v>
      </c>
    </row>
    <row r="40" spans="1:8" ht="17.25" hidden="1" customHeight="1" x14ac:dyDescent="0.25">
      <c r="A40" s="55"/>
      <c r="B40" s="741"/>
      <c r="C40" s="732"/>
      <c r="D40" s="21"/>
      <c r="E40" s="21"/>
      <c r="F40" s="21"/>
      <c r="G40" s="21"/>
    </row>
    <row r="41" spans="1:8" ht="17.25" hidden="1" customHeight="1" x14ac:dyDescent="0.25">
      <c r="A41" s="55"/>
      <c r="B41" s="741"/>
      <c r="C41" s="732"/>
      <c r="D41" s="21"/>
      <c r="E41" s="21"/>
      <c r="F41" s="21"/>
      <c r="G41" s="21"/>
    </row>
    <row r="42" spans="1:8" ht="17.25" hidden="1" customHeight="1" x14ac:dyDescent="0.25">
      <c r="A42" s="55"/>
      <c r="B42" s="741"/>
      <c r="C42" s="732"/>
      <c r="D42" s="21"/>
      <c r="E42" s="21"/>
      <c r="F42" s="21"/>
      <c r="G42" s="21"/>
    </row>
    <row r="43" spans="1:8" ht="17.25" hidden="1" customHeight="1" x14ac:dyDescent="0.25">
      <c r="A43" s="55"/>
      <c r="B43" s="741"/>
      <c r="C43" s="23" t="s">
        <v>27</v>
      </c>
      <c r="D43" s="53"/>
      <c r="E43" s="53">
        <f>SUM(E40:E42)</f>
        <v>0</v>
      </c>
      <c r="F43" s="53">
        <f>SUM(F40:F42)</f>
        <v>0</v>
      </c>
      <c r="G43" s="53">
        <f>E43-F43</f>
        <v>0</v>
      </c>
    </row>
    <row r="44" spans="1:8" ht="20.25" hidden="1" customHeight="1" x14ac:dyDescent="0.25">
      <c r="A44" s="55"/>
      <c r="B44" s="741"/>
      <c r="C44" s="732"/>
      <c r="D44" s="21"/>
      <c r="E44" s="21"/>
      <c r="F44" s="21"/>
      <c r="G44" s="21"/>
    </row>
    <row r="45" spans="1:8" ht="20.25" hidden="1" customHeight="1" x14ac:dyDescent="0.25">
      <c r="A45" s="55"/>
      <c r="B45" s="741"/>
      <c r="C45" s="732"/>
      <c r="D45" s="21"/>
      <c r="E45" s="21"/>
      <c r="F45" s="21"/>
      <c r="G45" s="21"/>
    </row>
    <row r="46" spans="1:8" ht="20.25" hidden="1" customHeight="1" x14ac:dyDescent="0.25">
      <c r="A46" s="55"/>
      <c r="B46" s="741"/>
      <c r="C46" s="732"/>
      <c r="D46" s="21"/>
      <c r="E46" s="21"/>
      <c r="F46" s="21"/>
      <c r="G46" s="21"/>
    </row>
    <row r="47" spans="1:8" ht="20.25" hidden="1" customHeight="1" x14ac:dyDescent="0.25">
      <c r="A47" s="56"/>
      <c r="B47" s="742"/>
      <c r="C47" s="23" t="s">
        <v>27</v>
      </c>
      <c r="D47" s="53"/>
      <c r="E47" s="53">
        <f>SUM(E44:E46)</f>
        <v>0</v>
      </c>
      <c r="F47" s="53">
        <f>SUM(F44:F46)</f>
        <v>0</v>
      </c>
      <c r="G47" s="53">
        <f>E47-F47</f>
        <v>0</v>
      </c>
    </row>
    <row r="48" spans="1:8" ht="17.25" customHeight="1" x14ac:dyDescent="0.25">
      <c r="A48" s="727" t="s">
        <v>86</v>
      </c>
      <c r="B48" s="728"/>
      <c r="C48" s="717"/>
      <c r="D48" s="52"/>
      <c r="E48" s="52">
        <f>SUM(E7,E11,E15,E19,E23,E27,E31)</f>
        <v>0</v>
      </c>
      <c r="F48" s="54">
        <f>SUM(F7,F11,F15,F19,F23,F27,F31)</f>
        <v>0</v>
      </c>
      <c r="G48" s="54">
        <f>SUM(G7,G11,G15,G19,G23,G27,G31)</f>
        <v>0</v>
      </c>
      <c r="H48" s="52">
        <f>SUM(H27,H31,H35,H39,H43,H47)</f>
        <v>0</v>
      </c>
    </row>
  </sheetData>
  <mergeCells count="16">
    <mergeCell ref="A48:C48"/>
    <mergeCell ref="C20:C22"/>
    <mergeCell ref="A1:H1"/>
    <mergeCell ref="A2:H2"/>
    <mergeCell ref="A4:A31"/>
    <mergeCell ref="C4:C6"/>
    <mergeCell ref="C8:C10"/>
    <mergeCell ref="C12:C14"/>
    <mergeCell ref="C16:C18"/>
    <mergeCell ref="B4:B47"/>
    <mergeCell ref="C44:C46"/>
    <mergeCell ref="C24:C26"/>
    <mergeCell ref="C28:C30"/>
    <mergeCell ref="C32:C34"/>
    <mergeCell ref="C36:C38"/>
    <mergeCell ref="C40:C4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4EF2A-693C-4201-B754-8821023CC572}">
  <dimension ref="A1:AH11"/>
  <sheetViews>
    <sheetView rightToLeft="1" workbookViewId="0">
      <selection activeCell="D8" sqref="D8"/>
    </sheetView>
  </sheetViews>
  <sheetFormatPr defaultColWidth="9.140625" defaultRowHeight="12.75" x14ac:dyDescent="0.2"/>
  <cols>
    <col min="1" max="1" width="5.28515625" style="9" bestFit="1" customWidth="1"/>
    <col min="2" max="2" width="9.140625" style="9" customWidth="1"/>
    <col min="3" max="3" width="11.42578125" style="9" bestFit="1" customWidth="1"/>
    <col min="4" max="4" width="5.28515625" style="9" bestFit="1" customWidth="1"/>
    <col min="5" max="5" width="10.85546875" style="9" bestFit="1" customWidth="1"/>
    <col min="6" max="6" width="11.7109375" style="9" bestFit="1" customWidth="1"/>
    <col min="7" max="7" width="5.28515625" style="9" bestFit="1" customWidth="1"/>
    <col min="8" max="8" width="10.85546875" style="9" bestFit="1" customWidth="1"/>
    <col min="9" max="9" width="12" style="9" customWidth="1"/>
    <col min="10" max="10" width="5.28515625" style="9" bestFit="1" customWidth="1"/>
    <col min="11" max="11" width="5.42578125" style="9" customWidth="1"/>
    <col min="12" max="12" width="9.140625" style="9" customWidth="1"/>
    <col min="13" max="13" width="10.5703125" style="9" bestFit="1" customWidth="1"/>
    <col min="14" max="14" width="7.42578125" style="9" customWidth="1"/>
    <col min="15" max="15" width="10.85546875" style="9" bestFit="1" customWidth="1"/>
    <col min="16" max="16" width="10.5703125" style="9" bestFit="1" customWidth="1"/>
    <col min="17" max="17" width="5.140625" style="9" customWidth="1"/>
    <col min="18" max="18" width="10.85546875" style="9" bestFit="1" customWidth="1"/>
    <col min="19" max="19" width="12.140625" style="9" bestFit="1" customWidth="1"/>
    <col min="20" max="20" width="5.28515625" style="9" bestFit="1" customWidth="1"/>
    <col min="21" max="21" width="8" style="9" bestFit="1" customWidth="1"/>
    <col min="22" max="23" width="9.28515625" style="9" bestFit="1" customWidth="1"/>
    <col min="24" max="24" width="9.140625" style="9"/>
    <col min="25" max="26" width="9.28515625" style="9" bestFit="1" customWidth="1"/>
    <col min="27" max="27" width="9.140625" style="9"/>
    <col min="28" max="28" width="11.42578125" style="9" bestFit="1" customWidth="1"/>
    <col min="29" max="29" width="5.28515625" style="9" bestFit="1" customWidth="1"/>
    <col min="30" max="31" width="16.42578125" style="9" customWidth="1"/>
    <col min="32" max="32" width="5.28515625" style="9" bestFit="1" customWidth="1"/>
    <col min="33" max="34" width="16.42578125" style="9" customWidth="1"/>
    <col min="35" max="16384" width="9.140625" style="9"/>
  </cols>
  <sheetData>
    <row r="1" spans="1:34" ht="26.25" x14ac:dyDescent="0.2">
      <c r="A1" s="743" t="s">
        <v>68</v>
      </c>
      <c r="B1" s="743"/>
      <c r="C1" s="743"/>
      <c r="D1" s="743"/>
      <c r="E1" s="743"/>
      <c r="F1" s="743"/>
      <c r="G1" s="743"/>
      <c r="H1" s="743"/>
      <c r="I1" s="743"/>
    </row>
    <row r="2" spans="1:34" ht="20.25" x14ac:dyDescent="0.2">
      <c r="A2" s="236" t="s">
        <v>37</v>
      </c>
      <c r="B2" s="236" t="s">
        <v>38</v>
      </c>
      <c r="C2" s="236" t="s">
        <v>39</v>
      </c>
      <c r="D2" s="236" t="s">
        <v>37</v>
      </c>
      <c r="E2" s="236" t="s">
        <v>38</v>
      </c>
      <c r="F2" s="236" t="s">
        <v>39</v>
      </c>
      <c r="G2" s="236" t="s">
        <v>37</v>
      </c>
      <c r="H2" s="236" t="s">
        <v>38</v>
      </c>
      <c r="I2" s="236" t="s">
        <v>39</v>
      </c>
    </row>
    <row r="3" spans="1:34" ht="20.25" x14ac:dyDescent="0.2">
      <c r="A3" s="236">
        <v>1</v>
      </c>
      <c r="B3" s="236" t="s">
        <v>40</v>
      </c>
      <c r="C3" s="10">
        <v>300000000</v>
      </c>
      <c r="D3" s="236">
        <v>8</v>
      </c>
      <c r="E3" s="236" t="s">
        <v>41</v>
      </c>
      <c r="F3" s="10">
        <v>250000000</v>
      </c>
      <c r="G3" s="236">
        <v>15</v>
      </c>
      <c r="H3" s="236" t="s">
        <v>62</v>
      </c>
      <c r="I3" s="10">
        <v>100000000</v>
      </c>
    </row>
    <row r="4" spans="1:34" ht="20.25" x14ac:dyDescent="0.2">
      <c r="A4" s="236">
        <v>2</v>
      </c>
      <c r="B4" s="236" t="s">
        <v>43</v>
      </c>
      <c r="C4" s="11">
        <v>200000000</v>
      </c>
      <c r="D4" s="236">
        <v>9</v>
      </c>
      <c r="E4" s="236" t="s">
        <v>44</v>
      </c>
      <c r="F4" s="10">
        <v>200000000</v>
      </c>
      <c r="G4" s="236">
        <v>16</v>
      </c>
      <c r="H4" s="236" t="s">
        <v>65</v>
      </c>
      <c r="I4" s="10">
        <v>150000000</v>
      </c>
    </row>
    <row r="5" spans="1:34" ht="20.25" x14ac:dyDescent="0.2">
      <c r="A5" s="236">
        <v>3</v>
      </c>
      <c r="B5" s="236" t="s">
        <v>46</v>
      </c>
      <c r="C5" s="11">
        <v>1500000000</v>
      </c>
      <c r="D5" s="236">
        <v>10</v>
      </c>
      <c r="E5" s="236" t="s">
        <v>47</v>
      </c>
      <c r="F5" s="10">
        <v>100000000</v>
      </c>
      <c r="G5" s="236">
        <v>17</v>
      </c>
      <c r="H5" s="236" t="s">
        <v>42</v>
      </c>
      <c r="I5" s="10">
        <v>250000000</v>
      </c>
    </row>
    <row r="6" spans="1:34" ht="20.25" x14ac:dyDescent="0.2">
      <c r="A6" s="236">
        <v>4</v>
      </c>
      <c r="B6" s="236" t="s">
        <v>49</v>
      </c>
      <c r="C6" s="11">
        <v>200000000</v>
      </c>
      <c r="D6" s="236">
        <v>11</v>
      </c>
      <c r="E6" s="236" t="s">
        <v>50</v>
      </c>
      <c r="F6" s="10">
        <v>120000000</v>
      </c>
      <c r="G6" s="236">
        <v>18</v>
      </c>
      <c r="H6" s="236" t="s">
        <v>45</v>
      </c>
      <c r="I6" s="10">
        <v>100000000</v>
      </c>
    </row>
    <row r="7" spans="1:34" ht="20.25" x14ac:dyDescent="0.2">
      <c r="A7" s="236">
        <v>5</v>
      </c>
      <c r="B7" s="236" t="s">
        <v>55</v>
      </c>
      <c r="C7" s="11">
        <v>170000000</v>
      </c>
      <c r="D7" s="236">
        <v>12</v>
      </c>
      <c r="E7" s="236" t="s">
        <v>53</v>
      </c>
      <c r="F7" s="10">
        <v>150000000</v>
      </c>
      <c r="G7" s="236">
        <v>19</v>
      </c>
      <c r="H7" s="236" t="s">
        <v>48</v>
      </c>
      <c r="I7" s="10">
        <v>100000000</v>
      </c>
    </row>
    <row r="8" spans="1:34" ht="20.25" x14ac:dyDescent="0.2">
      <c r="A8" s="236">
        <v>6</v>
      </c>
      <c r="B8" s="236" t="s">
        <v>61</v>
      </c>
      <c r="C8" s="11">
        <v>200000000</v>
      </c>
      <c r="D8" s="236">
        <v>13</v>
      </c>
      <c r="E8" s="236" t="s">
        <v>56</v>
      </c>
      <c r="F8" s="10">
        <v>200000000</v>
      </c>
      <c r="G8" s="236">
        <v>20</v>
      </c>
      <c r="H8" s="236" t="s">
        <v>54</v>
      </c>
      <c r="I8" s="10">
        <v>150000000</v>
      </c>
    </row>
    <row r="9" spans="1:34" ht="20.25" x14ac:dyDescent="0.2">
      <c r="A9" s="236">
        <v>7</v>
      </c>
      <c r="B9" s="236" t="s">
        <v>64</v>
      </c>
      <c r="C9" s="10">
        <v>100000000</v>
      </c>
      <c r="D9" s="236">
        <v>14</v>
      </c>
      <c r="E9" s="236" t="s">
        <v>59</v>
      </c>
      <c r="F9" s="10">
        <v>120000000</v>
      </c>
      <c r="G9" s="236">
        <v>21</v>
      </c>
      <c r="H9" s="236" t="s">
        <v>57</v>
      </c>
      <c r="I9" s="10">
        <v>200000000</v>
      </c>
    </row>
    <row r="10" spans="1:34" ht="20.25" customHeight="1" x14ac:dyDescent="0.2">
      <c r="A10" s="12"/>
      <c r="B10" s="12"/>
      <c r="C10" s="12"/>
      <c r="D10" s="12"/>
      <c r="E10" s="12"/>
      <c r="F10" s="12"/>
      <c r="G10" s="744" t="s">
        <v>67</v>
      </c>
      <c r="H10" s="745"/>
      <c r="I10" s="10">
        <f>SUM(I3:I9,F3:F9,C3:C9)</f>
        <v>4860000000</v>
      </c>
      <c r="AC10" s="51" t="s">
        <v>37</v>
      </c>
      <c r="AD10" s="51" t="s">
        <v>38</v>
      </c>
      <c r="AE10" s="51" t="s">
        <v>39</v>
      </c>
      <c r="AF10" s="51" t="s">
        <v>37</v>
      </c>
      <c r="AG10" s="51" t="s">
        <v>38</v>
      </c>
      <c r="AH10" s="51" t="s">
        <v>39</v>
      </c>
    </row>
    <row r="11" spans="1:34" ht="20.25" customHeight="1" x14ac:dyDescent="0.2">
      <c r="AC11" s="51"/>
      <c r="AD11" s="51"/>
      <c r="AE11" s="51"/>
      <c r="AF11" s="51"/>
      <c r="AG11" s="51"/>
      <c r="AH11" s="51"/>
    </row>
  </sheetData>
  <mergeCells count="2">
    <mergeCell ref="A1:I1"/>
    <mergeCell ref="G10:H10"/>
  </mergeCells>
  <pageMargins left="0.70866141732283472" right="0.70866141732283472" top="0" bottom="0" header="0.31496062992125984" footer="0.31496062992125984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1B212-A595-4575-AFF1-23C47B709A17}">
  <dimension ref="A1:P27"/>
  <sheetViews>
    <sheetView rightToLeft="1" workbookViewId="0">
      <selection activeCell="E19" sqref="E19"/>
    </sheetView>
  </sheetViews>
  <sheetFormatPr defaultRowHeight="15" x14ac:dyDescent="0.25"/>
  <cols>
    <col min="5" max="6" width="12.140625" bestFit="1" customWidth="1"/>
    <col min="10" max="11" width="12.140625" bestFit="1" customWidth="1"/>
  </cols>
  <sheetData>
    <row r="1" spans="1:16" s="1" customFormat="1" ht="18" customHeight="1" x14ac:dyDescent="0.25">
      <c r="A1" s="747"/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</row>
    <row r="2" spans="1:16" s="1" customFormat="1" ht="18.75" customHeight="1" x14ac:dyDescent="0.25">
      <c r="A2" s="749"/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</row>
    <row r="3" spans="1:16" s="1" customFormat="1" ht="13.35" customHeight="1" x14ac:dyDescent="0.25">
      <c r="A3" s="749" t="s">
        <v>5</v>
      </c>
      <c r="B3" s="749" t="s">
        <v>3</v>
      </c>
      <c r="C3" s="749"/>
      <c r="D3" s="749"/>
      <c r="E3" s="749"/>
      <c r="F3" s="749"/>
      <c r="G3" s="749" t="s">
        <v>2</v>
      </c>
      <c r="H3" s="749"/>
      <c r="I3" s="749"/>
      <c r="J3" s="749"/>
      <c r="K3" s="749"/>
      <c r="L3" s="749" t="s">
        <v>1</v>
      </c>
      <c r="M3" s="749"/>
      <c r="N3" s="749"/>
      <c r="O3" s="749"/>
      <c r="P3" s="749"/>
    </row>
    <row r="4" spans="1:16" s="1" customFormat="1" ht="13.35" customHeight="1" x14ac:dyDescent="0.25">
      <c r="A4" s="749"/>
      <c r="B4" s="7" t="s">
        <v>9</v>
      </c>
      <c r="C4" s="7" t="s">
        <v>10</v>
      </c>
      <c r="D4" s="7" t="s">
        <v>11</v>
      </c>
      <c r="E4" s="7" t="s">
        <v>12</v>
      </c>
      <c r="F4" s="7" t="s">
        <v>0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0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0</v>
      </c>
    </row>
    <row r="5" spans="1:16" s="1" customFormat="1" ht="12.6" customHeight="1" x14ac:dyDescent="0.25">
      <c r="A5" s="746"/>
      <c r="C5" s="2"/>
      <c r="D5" s="2"/>
      <c r="E5" s="2"/>
      <c r="F5" s="2">
        <f>SUM(C5:E5)</f>
        <v>0</v>
      </c>
      <c r="H5" s="2"/>
      <c r="I5" s="2"/>
      <c r="J5" s="2"/>
      <c r="K5" s="2">
        <f>SUM(H5:J5)</f>
        <v>0</v>
      </c>
      <c r="L5" s="2"/>
      <c r="M5" s="2"/>
      <c r="N5" s="2"/>
      <c r="O5" s="2"/>
      <c r="P5" s="2"/>
    </row>
    <row r="6" spans="1:16" s="1" customFormat="1" ht="12.6" customHeight="1" x14ac:dyDescent="0.25">
      <c r="A6" s="746"/>
      <c r="B6" s="2"/>
      <c r="C6" s="2"/>
      <c r="D6" s="2"/>
      <c r="E6" s="2"/>
      <c r="F6" s="2">
        <f t="shared" ref="F6:F14" si="0">SUM(C6:E6)</f>
        <v>0</v>
      </c>
      <c r="G6" s="2"/>
      <c r="H6" s="2"/>
      <c r="I6" s="2"/>
      <c r="J6" s="6"/>
      <c r="K6" s="2">
        <f t="shared" ref="K6:K14" si="1">SUM(H6:J6)</f>
        <v>0</v>
      </c>
      <c r="L6" s="2"/>
      <c r="M6" s="2"/>
      <c r="N6" s="2"/>
      <c r="O6" s="2"/>
      <c r="P6" s="2"/>
    </row>
    <row r="7" spans="1:16" s="1" customFormat="1" ht="12.6" customHeight="1" x14ac:dyDescent="0.25">
      <c r="A7" s="746"/>
      <c r="B7" s="2"/>
      <c r="C7" s="2"/>
      <c r="D7" s="2"/>
      <c r="E7" s="2"/>
      <c r="F7" s="2">
        <f t="shared" si="0"/>
        <v>0</v>
      </c>
      <c r="G7" s="2"/>
      <c r="H7" s="2"/>
      <c r="I7" s="2"/>
      <c r="J7" s="6"/>
      <c r="K7" s="2">
        <f t="shared" si="1"/>
        <v>0</v>
      </c>
      <c r="L7" s="2"/>
      <c r="M7" s="2"/>
      <c r="N7" s="2"/>
      <c r="O7" s="2"/>
      <c r="P7" s="2"/>
    </row>
    <row r="8" spans="1:16" s="1" customFormat="1" ht="12.6" customHeight="1" x14ac:dyDescent="0.25">
      <c r="A8" s="746"/>
      <c r="B8" s="2"/>
      <c r="C8" s="2"/>
      <c r="D8" s="2"/>
      <c r="E8" s="2"/>
      <c r="F8" s="2">
        <f t="shared" si="0"/>
        <v>0</v>
      </c>
      <c r="G8" s="2"/>
      <c r="H8" s="2"/>
      <c r="I8" s="2"/>
      <c r="J8" s="6"/>
      <c r="K8" s="2">
        <f t="shared" si="1"/>
        <v>0</v>
      </c>
      <c r="L8" s="2"/>
      <c r="M8" s="2"/>
      <c r="N8" s="2"/>
      <c r="O8" s="2"/>
      <c r="P8" s="2"/>
    </row>
    <row r="9" spans="1:16" s="1" customFormat="1" ht="12.6" customHeight="1" x14ac:dyDescent="0.25">
      <c r="A9" s="746"/>
      <c r="B9" s="2"/>
      <c r="C9" s="2"/>
      <c r="D9" s="2"/>
      <c r="E9" s="2"/>
      <c r="F9" s="2">
        <f t="shared" si="0"/>
        <v>0</v>
      </c>
      <c r="G9" s="2"/>
      <c r="H9" s="2"/>
      <c r="I9" s="2"/>
      <c r="J9" s="6"/>
      <c r="K9" s="2">
        <f t="shared" si="1"/>
        <v>0</v>
      </c>
      <c r="L9" s="2"/>
      <c r="M9" s="2"/>
      <c r="N9" s="2"/>
      <c r="O9" s="2"/>
      <c r="P9" s="2"/>
    </row>
    <row r="10" spans="1:16" s="1" customFormat="1" ht="12.6" customHeight="1" x14ac:dyDescent="0.25">
      <c r="A10" s="746"/>
      <c r="B10" s="2"/>
      <c r="C10" s="2"/>
      <c r="D10" s="2"/>
      <c r="E10" s="2"/>
      <c r="F10" s="2">
        <f t="shared" si="0"/>
        <v>0</v>
      </c>
      <c r="G10" s="2"/>
      <c r="H10" s="2"/>
      <c r="I10" s="2"/>
      <c r="J10" s="6"/>
      <c r="K10" s="2">
        <f t="shared" si="1"/>
        <v>0</v>
      </c>
      <c r="L10" s="2"/>
      <c r="M10" s="2"/>
      <c r="N10" s="2"/>
      <c r="O10" s="2"/>
      <c r="P10" s="2"/>
    </row>
    <row r="11" spans="1:16" s="1" customFormat="1" ht="12.6" customHeight="1" x14ac:dyDescent="0.25">
      <c r="A11" s="746"/>
      <c r="B11" s="2"/>
      <c r="C11" s="2"/>
      <c r="D11" s="2"/>
      <c r="E11" s="2"/>
      <c r="F11" s="2">
        <f t="shared" si="0"/>
        <v>0</v>
      </c>
      <c r="G11" s="2"/>
      <c r="H11" s="2"/>
      <c r="I11" s="2"/>
      <c r="J11" s="2"/>
      <c r="K11" s="2">
        <f t="shared" si="1"/>
        <v>0</v>
      </c>
      <c r="L11" s="2"/>
      <c r="M11" s="2"/>
      <c r="N11" s="2"/>
      <c r="O11" s="2"/>
      <c r="P11" s="2"/>
    </row>
    <row r="12" spans="1:16" s="1" customFormat="1" ht="12.6" customHeight="1" x14ac:dyDescent="0.25">
      <c r="A12" s="746"/>
      <c r="B12" s="2"/>
      <c r="C12" s="2"/>
      <c r="D12" s="2"/>
      <c r="E12" s="2"/>
      <c r="F12" s="2">
        <f t="shared" si="0"/>
        <v>0</v>
      </c>
      <c r="G12" s="2"/>
      <c r="H12" s="2"/>
      <c r="I12" s="2"/>
      <c r="J12" s="2"/>
      <c r="K12" s="2">
        <f t="shared" si="1"/>
        <v>0</v>
      </c>
      <c r="L12" s="2"/>
      <c r="M12" s="2"/>
      <c r="N12" s="2"/>
      <c r="O12" s="2"/>
      <c r="P12" s="2"/>
    </row>
    <row r="13" spans="1:16" s="1" customFormat="1" ht="12.6" customHeight="1" x14ac:dyDescent="0.25">
      <c r="A13" s="746"/>
      <c r="B13" s="2"/>
      <c r="C13" s="2"/>
      <c r="D13" s="2"/>
      <c r="E13" s="2"/>
      <c r="F13" s="2">
        <f t="shared" si="0"/>
        <v>0</v>
      </c>
      <c r="G13" s="2"/>
      <c r="H13" s="2"/>
      <c r="I13" s="2"/>
      <c r="J13" s="2"/>
      <c r="K13" s="2">
        <f t="shared" si="1"/>
        <v>0</v>
      </c>
      <c r="L13" s="2"/>
      <c r="M13" s="2"/>
      <c r="N13" s="2"/>
      <c r="O13" s="2"/>
      <c r="P13" s="2"/>
    </row>
    <row r="14" spans="1:16" s="1" customFormat="1" ht="12.6" customHeight="1" x14ac:dyDescent="0.25">
      <c r="A14" s="746"/>
      <c r="B14" s="2"/>
      <c r="C14" s="2"/>
      <c r="D14" s="2"/>
      <c r="E14" s="2"/>
      <c r="F14" s="2">
        <f t="shared" si="0"/>
        <v>0</v>
      </c>
      <c r="G14" s="2"/>
      <c r="H14" s="2"/>
      <c r="I14" s="2"/>
      <c r="J14" s="2"/>
      <c r="K14" s="2">
        <f t="shared" si="1"/>
        <v>0</v>
      </c>
      <c r="L14" s="2"/>
      <c r="M14" s="2"/>
      <c r="N14" s="2"/>
      <c r="O14" s="2"/>
      <c r="P14" s="2"/>
    </row>
    <row r="15" spans="1:16" s="1" customFormat="1" ht="12.6" customHeight="1" x14ac:dyDescent="0.25">
      <c r="A15" s="746"/>
      <c r="B15" s="5">
        <f>SUM(B5:B14)</f>
        <v>0</v>
      </c>
      <c r="C15" s="5">
        <f t="shared" ref="C15:K15" si="2">SUM(C5:C14)</f>
        <v>0</v>
      </c>
      <c r="D15" s="5">
        <f t="shared" si="2"/>
        <v>0</v>
      </c>
      <c r="E15" s="5">
        <f>SUM(E5:E14)</f>
        <v>0</v>
      </c>
      <c r="F15" s="5">
        <f t="shared" si="2"/>
        <v>0</v>
      </c>
      <c r="G15" s="5">
        <f>SUM(G5:G14)</f>
        <v>0</v>
      </c>
      <c r="H15" s="5">
        <f>SUM(H5:H14)</f>
        <v>0</v>
      </c>
      <c r="I15" s="5">
        <f>SUM(I5:I14)</f>
        <v>0</v>
      </c>
      <c r="J15" s="5">
        <f>SUM(J5:J14)</f>
        <v>0</v>
      </c>
      <c r="K15" s="5">
        <f t="shared" si="2"/>
        <v>0</v>
      </c>
      <c r="L15" s="5">
        <f>B15-G15</f>
        <v>0</v>
      </c>
      <c r="M15" s="5">
        <f>C15-H15</f>
        <v>0</v>
      </c>
      <c r="N15" s="5">
        <f>D15-I15</f>
        <v>0</v>
      </c>
      <c r="O15" s="5">
        <f>E15-J15</f>
        <v>0</v>
      </c>
      <c r="P15" s="5">
        <f>F15-K15</f>
        <v>0</v>
      </c>
    </row>
    <row r="16" spans="1:16" s="1" customFormat="1" ht="12.6" customHeight="1" x14ac:dyDescent="0.25">
      <c r="A16" s="746"/>
      <c r="C16" s="2"/>
      <c r="D16" s="2"/>
      <c r="E16" s="2"/>
      <c r="F16" s="2">
        <f>SUM(C16:E16)</f>
        <v>0</v>
      </c>
      <c r="H16" s="2"/>
      <c r="I16" s="2"/>
      <c r="J16" s="6"/>
      <c r="K16" s="2">
        <f>SUM(H16:J16)</f>
        <v>0</v>
      </c>
      <c r="L16" s="2"/>
      <c r="M16" s="2"/>
      <c r="N16" s="2"/>
      <c r="O16" s="2"/>
      <c r="P16" s="2"/>
    </row>
    <row r="17" spans="1:16" s="1" customFormat="1" ht="12.6" customHeight="1" x14ac:dyDescent="0.25">
      <c r="A17" s="746"/>
      <c r="B17" s="2"/>
      <c r="C17" s="2"/>
      <c r="D17" s="2"/>
      <c r="E17" s="2"/>
      <c r="F17" s="2">
        <f t="shared" ref="F17:F25" si="3">SUM(C17:E17)</f>
        <v>0</v>
      </c>
      <c r="G17" s="2"/>
      <c r="H17" s="2"/>
      <c r="I17" s="2"/>
      <c r="J17" s="2"/>
      <c r="K17" s="2">
        <f t="shared" ref="K17:K25" si="4">SUM(H17:J17)</f>
        <v>0</v>
      </c>
      <c r="L17" s="2"/>
      <c r="M17" s="2"/>
      <c r="N17" s="2"/>
      <c r="O17" s="2"/>
      <c r="P17" s="2"/>
    </row>
    <row r="18" spans="1:16" s="1" customFormat="1" ht="12.6" customHeight="1" x14ac:dyDescent="0.25">
      <c r="A18" s="746"/>
      <c r="B18" s="2"/>
      <c r="C18" s="2"/>
      <c r="D18" s="2"/>
      <c r="E18" s="2"/>
      <c r="F18" s="2">
        <f t="shared" si="3"/>
        <v>0</v>
      </c>
      <c r="G18" s="2"/>
      <c r="H18" s="2"/>
      <c r="I18" s="2"/>
      <c r="J18" s="2"/>
      <c r="K18" s="2">
        <f t="shared" si="4"/>
        <v>0</v>
      </c>
      <c r="L18" s="2"/>
      <c r="M18" s="2"/>
      <c r="N18" s="2"/>
      <c r="O18" s="2"/>
      <c r="P18" s="2"/>
    </row>
    <row r="19" spans="1:16" s="1" customFormat="1" ht="12.6" customHeight="1" x14ac:dyDescent="0.25">
      <c r="A19" s="746"/>
      <c r="B19" s="2"/>
      <c r="C19" s="2"/>
      <c r="D19" s="2"/>
      <c r="E19" s="2"/>
      <c r="F19" s="2">
        <f t="shared" si="3"/>
        <v>0</v>
      </c>
      <c r="G19" s="2"/>
      <c r="H19" s="2"/>
      <c r="I19" s="2"/>
      <c r="J19" s="2"/>
      <c r="K19" s="2">
        <f t="shared" si="4"/>
        <v>0</v>
      </c>
      <c r="L19" s="2"/>
      <c r="M19" s="2"/>
      <c r="N19" s="2"/>
      <c r="O19" s="2"/>
      <c r="P19" s="2"/>
    </row>
    <row r="20" spans="1:16" s="1" customFormat="1" ht="12.6" customHeight="1" x14ac:dyDescent="0.25">
      <c r="A20" s="746"/>
      <c r="B20" s="2"/>
      <c r="C20" s="2"/>
      <c r="D20" s="2"/>
      <c r="E20" s="2"/>
      <c r="F20" s="2">
        <f t="shared" si="3"/>
        <v>0</v>
      </c>
      <c r="G20" s="2"/>
      <c r="H20" s="2"/>
      <c r="I20" s="2"/>
      <c r="J20" s="2"/>
      <c r="K20" s="2">
        <f t="shared" si="4"/>
        <v>0</v>
      </c>
      <c r="L20" s="2"/>
      <c r="M20" s="2"/>
      <c r="N20" s="2"/>
      <c r="O20" s="2"/>
      <c r="P20" s="2"/>
    </row>
    <row r="21" spans="1:16" s="1" customFormat="1" ht="12.6" customHeight="1" x14ac:dyDescent="0.25">
      <c r="A21" s="746"/>
      <c r="B21" s="2"/>
      <c r="C21" s="2"/>
      <c r="D21" s="2"/>
      <c r="E21" s="2"/>
      <c r="F21" s="2">
        <f t="shared" si="3"/>
        <v>0</v>
      </c>
      <c r="G21" s="2"/>
      <c r="H21" s="2"/>
      <c r="I21" s="2"/>
      <c r="J21" s="2"/>
      <c r="K21" s="2">
        <f t="shared" si="4"/>
        <v>0</v>
      </c>
      <c r="L21" s="2"/>
      <c r="M21" s="2"/>
      <c r="N21" s="2"/>
      <c r="O21" s="2"/>
      <c r="P21" s="2"/>
    </row>
    <row r="22" spans="1:16" s="1" customFormat="1" ht="12.6" customHeight="1" x14ac:dyDescent="0.25">
      <c r="A22" s="746"/>
      <c r="B22" s="2"/>
      <c r="C22" s="2"/>
      <c r="D22" s="2"/>
      <c r="E22" s="2"/>
      <c r="F22" s="2">
        <f t="shared" si="3"/>
        <v>0</v>
      </c>
      <c r="G22" s="2"/>
      <c r="H22" s="2"/>
      <c r="I22" s="2"/>
      <c r="J22" s="2"/>
      <c r="K22" s="2">
        <f t="shared" si="4"/>
        <v>0</v>
      </c>
      <c r="L22" s="2"/>
      <c r="M22" s="2"/>
      <c r="N22" s="2"/>
      <c r="O22" s="2"/>
      <c r="P22" s="2"/>
    </row>
    <row r="23" spans="1:16" s="1" customFormat="1" ht="12.6" customHeight="1" x14ac:dyDescent="0.25">
      <c r="A23" s="746"/>
      <c r="B23" s="2"/>
      <c r="C23" s="2"/>
      <c r="D23" s="2"/>
      <c r="E23" s="2"/>
      <c r="F23" s="2">
        <f t="shared" si="3"/>
        <v>0</v>
      </c>
      <c r="G23" s="2"/>
      <c r="H23" s="2"/>
      <c r="I23" s="2"/>
      <c r="J23" s="2"/>
      <c r="K23" s="2">
        <f t="shared" si="4"/>
        <v>0</v>
      </c>
      <c r="L23" s="2"/>
      <c r="M23" s="2"/>
      <c r="N23" s="2"/>
      <c r="O23" s="2"/>
      <c r="P23" s="2"/>
    </row>
    <row r="24" spans="1:16" s="1" customFormat="1" ht="12.6" customHeight="1" x14ac:dyDescent="0.25">
      <c r="A24" s="746"/>
      <c r="B24" s="2"/>
      <c r="C24" s="2"/>
      <c r="D24" s="2"/>
      <c r="E24" s="2"/>
      <c r="F24" s="2">
        <f t="shared" si="3"/>
        <v>0</v>
      </c>
      <c r="G24" s="2"/>
      <c r="H24" s="2"/>
      <c r="I24" s="2"/>
      <c r="J24" s="2"/>
      <c r="K24" s="2">
        <f t="shared" si="4"/>
        <v>0</v>
      </c>
      <c r="L24" s="2"/>
      <c r="M24" s="2"/>
      <c r="N24" s="2"/>
      <c r="O24" s="2"/>
      <c r="P24" s="2"/>
    </row>
    <row r="25" spans="1:16" s="1" customFormat="1" ht="12.6" customHeight="1" x14ac:dyDescent="0.25">
      <c r="A25" s="746"/>
      <c r="B25" s="2"/>
      <c r="C25" s="2"/>
      <c r="D25" s="2"/>
      <c r="E25" s="2"/>
      <c r="F25" s="2">
        <f t="shared" si="3"/>
        <v>0</v>
      </c>
      <c r="G25" s="2"/>
      <c r="H25" s="2"/>
      <c r="I25" s="2"/>
      <c r="J25" s="2"/>
      <c r="K25" s="2">
        <f t="shared" si="4"/>
        <v>0</v>
      </c>
      <c r="L25" s="2"/>
      <c r="M25" s="2"/>
      <c r="N25" s="2"/>
      <c r="O25" s="2"/>
      <c r="P25" s="2"/>
    </row>
    <row r="26" spans="1:16" s="1" customFormat="1" ht="12.6" customHeight="1" x14ac:dyDescent="0.25">
      <c r="A26" s="746"/>
      <c r="B26" s="5">
        <f t="shared" ref="B26:K26" si="5">SUM(B16:B25)</f>
        <v>0</v>
      </c>
      <c r="C26" s="5">
        <f t="shared" si="5"/>
        <v>0</v>
      </c>
      <c r="D26" s="5">
        <f t="shared" si="5"/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  <c r="J26" s="5">
        <f t="shared" si="5"/>
        <v>0</v>
      </c>
      <c r="K26" s="5">
        <f t="shared" si="5"/>
        <v>0</v>
      </c>
      <c r="L26" s="5">
        <f>B26-G26</f>
        <v>0</v>
      </c>
      <c r="M26" s="5">
        <f>C26-H26</f>
        <v>0</v>
      </c>
      <c r="N26" s="5">
        <f>D26-I26</f>
        <v>0</v>
      </c>
      <c r="O26" s="5">
        <f>E26-J26</f>
        <v>0</v>
      </c>
      <c r="P26" s="5">
        <f>F26-K26</f>
        <v>0</v>
      </c>
    </row>
    <row r="27" spans="1:16" s="1" customFormat="1" ht="18" customHeight="1" x14ac:dyDescent="0.25">
      <c r="A27" s="3" t="s">
        <v>4</v>
      </c>
      <c r="B27" s="4">
        <f>SUM(B26,B15)</f>
        <v>0</v>
      </c>
      <c r="C27" s="4">
        <f t="shared" ref="C27:K27" si="6">SUM(C26,C15)</f>
        <v>0</v>
      </c>
      <c r="D27" s="4">
        <f t="shared" si="6"/>
        <v>0</v>
      </c>
      <c r="E27" s="4">
        <f t="shared" si="6"/>
        <v>0</v>
      </c>
      <c r="F27" s="4">
        <f t="shared" si="6"/>
        <v>0</v>
      </c>
      <c r="G27" s="4">
        <f>SUM(G26,G15)</f>
        <v>0</v>
      </c>
      <c r="H27" s="4">
        <f>SUM(H26,H15)</f>
        <v>0</v>
      </c>
      <c r="I27" s="4">
        <f>SUM(I26,I15)</f>
        <v>0</v>
      </c>
      <c r="J27" s="4">
        <f>SUM(J26,J15)</f>
        <v>0</v>
      </c>
      <c r="K27" s="4">
        <f t="shared" si="6"/>
        <v>0</v>
      </c>
      <c r="L27" s="4">
        <f>SUM(L26,L15)</f>
        <v>0</v>
      </c>
      <c r="M27" s="4">
        <f>SUM(M26,M15)</f>
        <v>0</v>
      </c>
      <c r="N27" s="4">
        <f>SUM(N26,N15)</f>
        <v>0</v>
      </c>
      <c r="O27" s="4">
        <f>SUM(O26,O15)</f>
        <v>0</v>
      </c>
      <c r="P27" s="4">
        <f>SUM(P26,P15)</f>
        <v>0</v>
      </c>
    </row>
  </sheetData>
  <mergeCells count="8">
    <mergeCell ref="A5:A15"/>
    <mergeCell ref="A16:A26"/>
    <mergeCell ref="A1:P1"/>
    <mergeCell ref="A2:P2"/>
    <mergeCell ref="A3:A4"/>
    <mergeCell ref="B3:F3"/>
    <mergeCell ref="G3:K3"/>
    <mergeCell ref="L3:P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C526-92F8-4A87-8106-6C3C0BB1BDEB}">
  <dimension ref="A1:I13"/>
  <sheetViews>
    <sheetView rightToLeft="1" workbookViewId="0">
      <selection activeCell="C10" sqref="C10"/>
    </sheetView>
  </sheetViews>
  <sheetFormatPr defaultColWidth="9.140625" defaultRowHeight="22.5" x14ac:dyDescent="0.6"/>
  <cols>
    <col min="1" max="1" width="5.5703125" style="33" bestFit="1" customWidth="1"/>
    <col min="2" max="2" width="9.42578125" style="33" bestFit="1" customWidth="1"/>
    <col min="3" max="3" width="13.140625" style="33" bestFit="1" customWidth="1"/>
    <col min="4" max="4" width="5.5703125" style="33" bestFit="1" customWidth="1"/>
    <col min="5" max="5" width="12.140625" style="33" bestFit="1" customWidth="1"/>
    <col min="6" max="6" width="14.42578125" style="33" bestFit="1" customWidth="1"/>
    <col min="7" max="7" width="5.5703125" style="33" bestFit="1" customWidth="1"/>
    <col min="8" max="8" width="9.42578125" style="33" bestFit="1" customWidth="1"/>
    <col min="9" max="9" width="13.85546875" style="33" bestFit="1" customWidth="1"/>
    <col min="10" max="16384" width="9.140625" style="33"/>
  </cols>
  <sheetData>
    <row r="1" spans="1:9" ht="40.5" customHeight="1" x14ac:dyDescent="0.6">
      <c r="B1" s="750"/>
      <c r="C1" s="750"/>
    </row>
    <row r="2" spans="1:9" ht="24" customHeight="1" x14ac:dyDescent="0.6">
      <c r="A2" s="35" t="s">
        <v>37</v>
      </c>
      <c r="B2" s="35" t="s">
        <v>38</v>
      </c>
      <c r="C2" s="35" t="s">
        <v>39</v>
      </c>
      <c r="D2" s="35" t="s">
        <v>37</v>
      </c>
      <c r="E2" s="35" t="s">
        <v>38</v>
      </c>
      <c r="F2" s="35" t="s">
        <v>39</v>
      </c>
      <c r="G2" s="35" t="s">
        <v>37</v>
      </c>
      <c r="H2" s="35" t="s">
        <v>38</v>
      </c>
      <c r="I2" s="35" t="s">
        <v>39</v>
      </c>
    </row>
    <row r="3" spans="1:9" ht="24" customHeight="1" x14ac:dyDescent="0.6">
      <c r="A3" s="35">
        <v>1</v>
      </c>
      <c r="B3" s="35" t="s">
        <v>46</v>
      </c>
      <c r="C3" s="35">
        <v>800000000</v>
      </c>
      <c r="D3" s="35">
        <v>4</v>
      </c>
      <c r="E3" s="35" t="s">
        <v>53</v>
      </c>
      <c r="F3" s="35">
        <v>100000000</v>
      </c>
      <c r="G3" s="35">
        <v>7</v>
      </c>
      <c r="H3" s="35" t="s">
        <v>62</v>
      </c>
      <c r="I3" s="35">
        <v>60000000</v>
      </c>
    </row>
    <row r="4" spans="1:9" ht="24" customHeight="1" x14ac:dyDescent="0.6">
      <c r="A4" s="35">
        <v>2</v>
      </c>
      <c r="B4" s="35" t="s">
        <v>47</v>
      </c>
      <c r="C4" s="35">
        <v>100000000</v>
      </c>
      <c r="D4" s="35">
        <v>5</v>
      </c>
      <c r="E4" s="35" t="s">
        <v>44</v>
      </c>
      <c r="F4" s="35">
        <v>80000000</v>
      </c>
      <c r="G4" s="35">
        <v>8</v>
      </c>
      <c r="H4" s="35" t="s">
        <v>45</v>
      </c>
      <c r="I4" s="35">
        <v>60000000</v>
      </c>
    </row>
    <row r="5" spans="1:9" ht="24" customHeight="1" x14ac:dyDescent="0.6">
      <c r="A5" s="35">
        <v>3</v>
      </c>
      <c r="B5" s="35" t="s">
        <v>50</v>
      </c>
      <c r="C5" s="35">
        <v>100000000</v>
      </c>
      <c r="D5" s="35">
        <v>6</v>
      </c>
      <c r="E5" s="35" t="s">
        <v>64</v>
      </c>
      <c r="F5" s="35">
        <v>60000000</v>
      </c>
      <c r="G5" s="35">
        <v>9</v>
      </c>
      <c r="H5" s="35" t="s">
        <v>63</v>
      </c>
      <c r="I5" s="35">
        <v>60000000</v>
      </c>
    </row>
    <row r="6" spans="1:9" ht="24" customHeight="1" x14ac:dyDescent="0.6">
      <c r="A6" s="34"/>
      <c r="B6" s="34"/>
      <c r="C6" s="34"/>
      <c r="D6" s="34"/>
      <c r="E6" s="34"/>
      <c r="F6" s="34"/>
      <c r="G6" s="751" t="s">
        <v>69</v>
      </c>
      <c r="H6" s="751"/>
      <c r="I6" s="35">
        <f>SUM(I3:I5,F3:F5,C3:C5)</f>
        <v>1420000000</v>
      </c>
    </row>
    <row r="7" spans="1:9" ht="24" customHeight="1" x14ac:dyDescent="0.6"/>
    <row r="8" spans="1:9" ht="24" customHeight="1" x14ac:dyDescent="0.6">
      <c r="A8" s="36" t="s">
        <v>37</v>
      </c>
      <c r="B8" s="36" t="s">
        <v>38</v>
      </c>
      <c r="C8" s="36" t="s">
        <v>39</v>
      </c>
      <c r="D8" s="36" t="s">
        <v>37</v>
      </c>
      <c r="E8" s="36" t="s">
        <v>38</v>
      </c>
      <c r="F8" s="36" t="s">
        <v>39</v>
      </c>
    </row>
    <row r="9" spans="1:9" ht="24" customHeight="1" x14ac:dyDescent="0.6">
      <c r="A9" s="36">
        <v>1</v>
      </c>
      <c r="B9" s="36" t="s">
        <v>79</v>
      </c>
      <c r="C9" s="36">
        <v>20106602</v>
      </c>
      <c r="D9" s="36">
        <v>4</v>
      </c>
      <c r="E9" s="36" t="s">
        <v>45</v>
      </c>
      <c r="F9" s="36">
        <v>15060222</v>
      </c>
    </row>
    <row r="10" spans="1:9" ht="24" customHeight="1" x14ac:dyDescent="0.6">
      <c r="A10" s="36">
        <v>2</v>
      </c>
      <c r="B10" s="36" t="s">
        <v>41</v>
      </c>
      <c r="C10" s="36">
        <v>8084500</v>
      </c>
      <c r="D10" s="36">
        <v>5</v>
      </c>
      <c r="E10" s="36" t="s">
        <v>80</v>
      </c>
      <c r="F10" s="36">
        <v>18736800</v>
      </c>
    </row>
    <row r="11" spans="1:9" ht="24" customHeight="1" x14ac:dyDescent="0.6">
      <c r="A11" s="36">
        <v>3</v>
      </c>
      <c r="B11" s="36" t="s">
        <v>53</v>
      </c>
      <c r="C11" s="36">
        <v>74963150</v>
      </c>
      <c r="D11" s="751" t="s">
        <v>69</v>
      </c>
      <c r="E11" s="751"/>
      <c r="F11" s="36">
        <f>SUM(F9:F10,C9:C11)</f>
        <v>136951274</v>
      </c>
    </row>
    <row r="12" spans="1:9" ht="24" customHeight="1" x14ac:dyDescent="0.6">
      <c r="A12" s="34"/>
      <c r="B12" s="34"/>
      <c r="C12" s="34"/>
      <c r="D12" s="34"/>
      <c r="E12" s="34"/>
      <c r="F12" s="34"/>
    </row>
    <row r="13" spans="1:9" ht="24" customHeight="1" x14ac:dyDescent="0.6"/>
  </sheetData>
  <mergeCells count="3">
    <mergeCell ref="B1:C1"/>
    <mergeCell ref="G6:H6"/>
    <mergeCell ref="D11:E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A347-11AE-479C-8153-3A563D978572}">
  <dimension ref="A1:F31"/>
  <sheetViews>
    <sheetView rightToLeft="1" topLeftCell="A28" zoomScale="112" zoomScaleNormal="112" workbookViewId="0">
      <selection activeCell="E8" sqref="E8"/>
    </sheetView>
  </sheetViews>
  <sheetFormatPr defaultColWidth="9.140625" defaultRowHeight="22.5" x14ac:dyDescent="0.6"/>
  <cols>
    <col min="1" max="1" width="5.5703125" style="33" bestFit="1" customWidth="1"/>
    <col min="2" max="2" width="12.28515625" style="33" customWidth="1"/>
    <col min="3" max="3" width="13.28515625" style="33" customWidth="1"/>
    <col min="4" max="5" width="14.85546875" style="33" bestFit="1" customWidth="1"/>
    <col min="6" max="6" width="14.28515625" style="33" bestFit="1" customWidth="1"/>
    <col min="7" max="7" width="14" style="33" bestFit="1" customWidth="1"/>
    <col min="8" max="16384" width="9.140625" style="33"/>
  </cols>
  <sheetData>
    <row r="1" spans="1:6" ht="40.5" customHeight="1" x14ac:dyDescent="0.6">
      <c r="B1" s="750"/>
      <c r="C1" s="750"/>
      <c r="D1" s="750"/>
      <c r="E1" s="750"/>
      <c r="F1" s="750"/>
    </row>
    <row r="2" spans="1:6" ht="24" customHeight="1" x14ac:dyDescent="0.6">
      <c r="A2" s="31" t="s">
        <v>37</v>
      </c>
      <c r="B2" s="31" t="s">
        <v>38</v>
      </c>
      <c r="C2" s="31" t="s">
        <v>39</v>
      </c>
      <c r="D2" s="31" t="s">
        <v>38</v>
      </c>
      <c r="E2" s="31" t="s">
        <v>38</v>
      </c>
      <c r="F2" s="31" t="s">
        <v>77</v>
      </c>
    </row>
    <row r="3" spans="1:6" ht="24" customHeight="1" x14ac:dyDescent="0.6">
      <c r="A3" s="31">
        <v>1</v>
      </c>
      <c r="B3" s="32" t="s">
        <v>46</v>
      </c>
      <c r="C3" s="31">
        <v>800000000</v>
      </c>
      <c r="D3" s="31">
        <v>800000000</v>
      </c>
      <c r="E3" s="31">
        <f>D3-F3</f>
        <v>0</v>
      </c>
      <c r="F3" s="31">
        <f>SUM(D3)</f>
        <v>800000000</v>
      </c>
    </row>
    <row r="4" spans="1:6" ht="24" customHeight="1" x14ac:dyDescent="0.6">
      <c r="A4" s="31">
        <v>1</v>
      </c>
      <c r="B4" s="31" t="s">
        <v>40</v>
      </c>
      <c r="C4" s="31">
        <v>300000000</v>
      </c>
      <c r="D4" s="31">
        <v>150000000</v>
      </c>
      <c r="E4" s="31">
        <f t="shared" ref="E4:E29" si="0">D4-F4</f>
        <v>150000000</v>
      </c>
      <c r="F4" s="31"/>
    </row>
    <row r="5" spans="1:6" ht="24" customHeight="1" x14ac:dyDescent="0.6">
      <c r="A5" s="31">
        <v>1</v>
      </c>
      <c r="B5" s="31" t="s">
        <v>42</v>
      </c>
      <c r="C5" s="31">
        <v>250000000</v>
      </c>
      <c r="D5" s="31">
        <v>150000000</v>
      </c>
      <c r="E5" s="31">
        <f t="shared" si="0"/>
        <v>150000000</v>
      </c>
      <c r="F5" s="31"/>
    </row>
    <row r="6" spans="1:6" ht="24" customHeight="1" x14ac:dyDescent="0.6">
      <c r="A6" s="31">
        <v>1</v>
      </c>
      <c r="B6" s="31" t="s">
        <v>54</v>
      </c>
      <c r="C6" s="31">
        <v>250000000</v>
      </c>
      <c r="D6" s="31">
        <v>150000000</v>
      </c>
      <c r="E6" s="31">
        <f t="shared" si="0"/>
        <v>150000000</v>
      </c>
      <c r="F6" s="31"/>
    </row>
    <row r="7" spans="1:6" ht="24" customHeight="1" x14ac:dyDescent="0.6">
      <c r="A7" s="31">
        <v>2</v>
      </c>
      <c r="B7" s="31" t="s">
        <v>41</v>
      </c>
      <c r="C7" s="31">
        <v>200000000</v>
      </c>
      <c r="D7" s="31">
        <v>100000000</v>
      </c>
      <c r="E7" s="31">
        <f t="shared" si="0"/>
        <v>100000000</v>
      </c>
      <c r="F7" s="31"/>
    </row>
    <row r="8" spans="1:6" ht="24" customHeight="1" x14ac:dyDescent="0.6">
      <c r="A8" s="31">
        <v>2</v>
      </c>
      <c r="B8" s="31" t="s">
        <v>65</v>
      </c>
      <c r="C8" s="31">
        <v>200000000</v>
      </c>
      <c r="D8" s="31">
        <v>100000000</v>
      </c>
      <c r="E8" s="31">
        <f t="shared" si="0"/>
        <v>100000000</v>
      </c>
      <c r="F8" s="31"/>
    </row>
    <row r="9" spans="1:6" ht="24" customHeight="1" x14ac:dyDescent="0.6">
      <c r="A9" s="31">
        <v>2</v>
      </c>
      <c r="B9" s="31" t="s">
        <v>49</v>
      </c>
      <c r="C9" s="31">
        <v>200000000</v>
      </c>
      <c r="D9" s="31">
        <v>100000000</v>
      </c>
      <c r="E9" s="31">
        <f t="shared" si="0"/>
        <v>100000000</v>
      </c>
      <c r="F9" s="31"/>
    </row>
    <row r="10" spans="1:6" ht="24" customHeight="1" x14ac:dyDescent="0.6">
      <c r="A10" s="31">
        <v>2</v>
      </c>
      <c r="B10" s="31" t="s">
        <v>43</v>
      </c>
      <c r="C10" s="31">
        <v>200000000</v>
      </c>
      <c r="D10" s="31">
        <v>100000000</v>
      </c>
      <c r="E10" s="31">
        <f t="shared" si="0"/>
        <v>100000000</v>
      </c>
      <c r="F10" s="31"/>
    </row>
    <row r="11" spans="1:6" ht="24" customHeight="1" x14ac:dyDescent="0.6">
      <c r="A11" s="31">
        <v>2</v>
      </c>
      <c r="B11" s="32" t="s">
        <v>47</v>
      </c>
      <c r="C11" s="31">
        <v>200000000</v>
      </c>
      <c r="D11" s="31">
        <v>100000000</v>
      </c>
      <c r="E11" s="31">
        <f t="shared" si="0"/>
        <v>0</v>
      </c>
      <c r="F11" s="31">
        <f>D11</f>
        <v>100000000</v>
      </c>
    </row>
    <row r="12" spans="1:6" ht="24" customHeight="1" x14ac:dyDescent="0.6">
      <c r="A12" s="31">
        <v>2</v>
      </c>
      <c r="B12" s="32" t="s">
        <v>50</v>
      </c>
      <c r="C12" s="31">
        <v>200000000</v>
      </c>
      <c r="D12" s="31">
        <v>100000000</v>
      </c>
      <c r="E12" s="31">
        <f t="shared" si="0"/>
        <v>0</v>
      </c>
      <c r="F12" s="31">
        <f>D12</f>
        <v>100000000</v>
      </c>
    </row>
    <row r="13" spans="1:6" ht="24" customHeight="1" x14ac:dyDescent="0.6">
      <c r="A13" s="31">
        <v>2</v>
      </c>
      <c r="B13" s="32" t="s">
        <v>53</v>
      </c>
      <c r="C13" s="31">
        <v>200000000</v>
      </c>
      <c r="D13" s="31">
        <v>100000000</v>
      </c>
      <c r="E13" s="31">
        <f t="shared" si="0"/>
        <v>0</v>
      </c>
      <c r="F13" s="31">
        <f>D13</f>
        <v>100000000</v>
      </c>
    </row>
    <row r="14" spans="1:6" ht="24" customHeight="1" x14ac:dyDescent="0.6">
      <c r="A14" s="31">
        <v>3</v>
      </c>
      <c r="B14" s="31" t="s">
        <v>57</v>
      </c>
      <c r="C14" s="31">
        <v>150000000</v>
      </c>
      <c r="D14" s="31">
        <v>80000000</v>
      </c>
      <c r="E14" s="31">
        <f t="shared" si="0"/>
        <v>80000000</v>
      </c>
      <c r="F14" s="31"/>
    </row>
    <row r="15" spans="1:6" ht="24" customHeight="1" x14ac:dyDescent="0.6">
      <c r="A15" s="31">
        <v>3</v>
      </c>
      <c r="B15" s="31" t="s">
        <v>56</v>
      </c>
      <c r="C15" s="31">
        <v>150000000</v>
      </c>
      <c r="D15" s="31">
        <v>80000000</v>
      </c>
      <c r="E15" s="31">
        <f t="shared" si="0"/>
        <v>80000000</v>
      </c>
      <c r="F15" s="31"/>
    </row>
    <row r="16" spans="1:6" ht="24" customHeight="1" x14ac:dyDescent="0.6">
      <c r="A16" s="31">
        <v>3</v>
      </c>
      <c r="B16" s="31" t="s">
        <v>55</v>
      </c>
      <c r="C16" s="31">
        <v>150000000</v>
      </c>
      <c r="D16" s="31">
        <v>80000000</v>
      </c>
      <c r="E16" s="31">
        <f t="shared" si="0"/>
        <v>80000000</v>
      </c>
      <c r="F16" s="31"/>
    </row>
    <row r="17" spans="1:6" ht="24" customHeight="1" x14ac:dyDescent="0.6">
      <c r="A17" s="31">
        <v>3</v>
      </c>
      <c r="B17" s="31" t="s">
        <v>61</v>
      </c>
      <c r="C17" s="31">
        <v>150000000</v>
      </c>
      <c r="D17" s="31">
        <v>80000000</v>
      </c>
      <c r="E17" s="31">
        <f t="shared" si="0"/>
        <v>80000000</v>
      </c>
      <c r="F17" s="31"/>
    </row>
    <row r="18" spans="1:6" ht="24" customHeight="1" x14ac:dyDescent="0.6">
      <c r="A18" s="31">
        <v>3</v>
      </c>
      <c r="B18" s="32" t="s">
        <v>44</v>
      </c>
      <c r="C18" s="31">
        <v>150000000</v>
      </c>
      <c r="D18" s="31">
        <v>80000000</v>
      </c>
      <c r="E18" s="31">
        <f t="shared" si="0"/>
        <v>0</v>
      </c>
      <c r="F18" s="31">
        <f>D18</f>
        <v>80000000</v>
      </c>
    </row>
    <row r="19" spans="1:6" ht="24" customHeight="1" x14ac:dyDescent="0.6">
      <c r="A19" s="31">
        <v>3</v>
      </c>
      <c r="B19" s="31" t="s">
        <v>59</v>
      </c>
      <c r="C19" s="31">
        <v>150000000</v>
      </c>
      <c r="D19" s="31">
        <v>80000000</v>
      </c>
      <c r="E19" s="31">
        <f t="shared" si="0"/>
        <v>80000000</v>
      </c>
      <c r="F19" s="31"/>
    </row>
    <row r="20" spans="1:6" ht="24" customHeight="1" x14ac:dyDescent="0.6">
      <c r="A20" s="31">
        <v>3</v>
      </c>
      <c r="B20" s="31" t="s">
        <v>48</v>
      </c>
      <c r="C20" s="31">
        <v>150000000</v>
      </c>
      <c r="D20" s="31">
        <v>80000000</v>
      </c>
      <c r="E20" s="31">
        <f t="shared" si="0"/>
        <v>80000000</v>
      </c>
      <c r="F20" s="31"/>
    </row>
    <row r="21" spans="1:6" ht="24" customHeight="1" x14ac:dyDescent="0.6">
      <c r="A21" s="31">
        <v>3</v>
      </c>
      <c r="B21" s="31" t="s">
        <v>51</v>
      </c>
      <c r="C21" s="31">
        <v>150000000</v>
      </c>
      <c r="D21" s="31">
        <v>80000000</v>
      </c>
      <c r="E21" s="31">
        <f t="shared" si="0"/>
        <v>80000000</v>
      </c>
      <c r="F21" s="31"/>
    </row>
    <row r="22" spans="1:6" ht="24" customHeight="1" x14ac:dyDescent="0.6">
      <c r="A22" s="31">
        <v>3</v>
      </c>
      <c r="B22" s="31" t="s">
        <v>66</v>
      </c>
      <c r="C22" s="31">
        <v>150000000</v>
      </c>
      <c r="D22" s="31">
        <v>80000000</v>
      </c>
      <c r="E22" s="31">
        <f t="shared" si="0"/>
        <v>80000000</v>
      </c>
      <c r="F22" s="31"/>
    </row>
    <row r="23" spans="1:6" ht="24" customHeight="1" x14ac:dyDescent="0.6">
      <c r="A23" s="31">
        <v>4</v>
      </c>
      <c r="B23" s="31" t="s">
        <v>52</v>
      </c>
      <c r="C23" s="31">
        <v>100000000</v>
      </c>
      <c r="D23" s="31">
        <v>60000000</v>
      </c>
      <c r="E23" s="31">
        <f t="shared" si="0"/>
        <v>60000000</v>
      </c>
      <c r="F23" s="31"/>
    </row>
    <row r="24" spans="1:6" ht="24" customHeight="1" x14ac:dyDescent="0.6">
      <c r="A24" s="31">
        <v>4</v>
      </c>
      <c r="B24" s="31" t="s">
        <v>58</v>
      </c>
      <c r="C24" s="31">
        <v>100000000</v>
      </c>
      <c r="D24" s="31">
        <v>60000000</v>
      </c>
      <c r="E24" s="31">
        <f t="shared" si="0"/>
        <v>60000000</v>
      </c>
      <c r="F24" s="31"/>
    </row>
    <row r="25" spans="1:6" ht="24" customHeight="1" x14ac:dyDescent="0.6">
      <c r="A25" s="31">
        <v>4</v>
      </c>
      <c r="B25" s="32" t="s">
        <v>64</v>
      </c>
      <c r="C25" s="31">
        <v>100000000</v>
      </c>
      <c r="D25" s="31">
        <v>60000000</v>
      </c>
      <c r="E25" s="31">
        <f t="shared" si="0"/>
        <v>0</v>
      </c>
      <c r="F25" s="31">
        <f>D25</f>
        <v>60000000</v>
      </c>
    </row>
    <row r="26" spans="1:6" ht="24" customHeight="1" x14ac:dyDescent="0.6">
      <c r="A26" s="31">
        <v>4</v>
      </c>
      <c r="B26" s="32" t="s">
        <v>62</v>
      </c>
      <c r="C26" s="31">
        <v>100000000</v>
      </c>
      <c r="D26" s="31">
        <v>60000000</v>
      </c>
      <c r="E26" s="31">
        <f t="shared" si="0"/>
        <v>0</v>
      </c>
      <c r="F26" s="31">
        <f>D26</f>
        <v>60000000</v>
      </c>
    </row>
    <row r="27" spans="1:6" ht="24" customHeight="1" x14ac:dyDescent="0.6">
      <c r="A27" s="31">
        <v>4</v>
      </c>
      <c r="B27" s="32" t="s">
        <v>45</v>
      </c>
      <c r="C27" s="31">
        <v>100000000</v>
      </c>
      <c r="D27" s="31">
        <v>60000000</v>
      </c>
      <c r="E27" s="31">
        <f t="shared" si="0"/>
        <v>0</v>
      </c>
      <c r="F27" s="31">
        <f>D27</f>
        <v>60000000</v>
      </c>
    </row>
    <row r="28" spans="1:6" ht="24" customHeight="1" x14ac:dyDescent="0.6">
      <c r="A28" s="31">
        <v>4</v>
      </c>
      <c r="B28" s="31" t="s">
        <v>60</v>
      </c>
      <c r="C28" s="31">
        <v>100000000</v>
      </c>
      <c r="D28" s="31">
        <v>60000000</v>
      </c>
      <c r="E28" s="31">
        <f t="shared" si="0"/>
        <v>60000000</v>
      </c>
      <c r="F28" s="31"/>
    </row>
    <row r="29" spans="1:6" ht="24" customHeight="1" x14ac:dyDescent="0.6">
      <c r="A29" s="31">
        <v>4</v>
      </c>
      <c r="B29" s="32" t="s">
        <v>63</v>
      </c>
      <c r="C29" s="31">
        <v>100000000</v>
      </c>
      <c r="D29" s="31">
        <v>60000000</v>
      </c>
      <c r="E29" s="31">
        <f t="shared" si="0"/>
        <v>0</v>
      </c>
      <c r="F29" s="31">
        <f>D29</f>
        <v>60000000</v>
      </c>
    </row>
    <row r="30" spans="1:6" ht="24" customHeight="1" x14ac:dyDescent="0.6">
      <c r="A30" s="752" t="s">
        <v>78</v>
      </c>
      <c r="B30" s="752"/>
      <c r="C30" s="31">
        <f>SUM(C3:C29)</f>
        <v>5050000000</v>
      </c>
      <c r="D30" s="31">
        <f>SUM(D3:D29)</f>
        <v>3090000000</v>
      </c>
      <c r="E30" s="31">
        <f>SUM(E3:E29)</f>
        <v>1670000000</v>
      </c>
      <c r="F30" s="31">
        <f>SUM(F3:F29)</f>
        <v>1420000000</v>
      </c>
    </row>
    <row r="31" spans="1:6" ht="24" customHeight="1" x14ac:dyDescent="0.6"/>
  </sheetData>
  <autoFilter ref="B2:F2" xr:uid="{092F3AC2-BB9E-4ACF-9162-CFEC1574A772}"/>
  <mergeCells count="2">
    <mergeCell ref="A30:B30"/>
    <mergeCell ref="B1:F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8A7A3-594F-4B9C-BC2F-86893AC9EFEC}">
  <dimension ref="A1:I31"/>
  <sheetViews>
    <sheetView rightToLeft="1" workbookViewId="0">
      <selection activeCell="A3" sqref="A3"/>
    </sheetView>
  </sheetViews>
  <sheetFormatPr defaultColWidth="9.140625" defaultRowHeight="22.5" x14ac:dyDescent="0.6"/>
  <cols>
    <col min="1" max="1" width="5.28515625" style="33" bestFit="1" customWidth="1"/>
    <col min="2" max="2" width="8" style="33" bestFit="1" customWidth="1"/>
    <col min="3" max="3" width="15.7109375" style="33" customWidth="1"/>
    <col min="4" max="4" width="5.28515625" style="33" bestFit="1" customWidth="1"/>
    <col min="5" max="6" width="15.7109375" style="33" customWidth="1"/>
    <col min="7" max="7" width="5.28515625" style="33" bestFit="1" customWidth="1"/>
    <col min="8" max="9" width="15.7109375" style="33" customWidth="1"/>
    <col min="10" max="16384" width="9.140625" style="33"/>
  </cols>
  <sheetData>
    <row r="1" spans="1:9" ht="40.5" customHeight="1" thickBot="1" x14ac:dyDescent="0.65"/>
    <row r="2" spans="1:9" ht="24" customHeight="1" x14ac:dyDescent="0.6">
      <c r="A2" s="42" t="s">
        <v>37</v>
      </c>
      <c r="B2" s="43" t="s">
        <v>38</v>
      </c>
      <c r="C2" s="43" t="s">
        <v>39</v>
      </c>
      <c r="D2" s="43" t="s">
        <v>37</v>
      </c>
      <c r="E2" s="43" t="s">
        <v>38</v>
      </c>
      <c r="F2" s="43" t="s">
        <v>39</v>
      </c>
      <c r="G2" s="43" t="s">
        <v>37</v>
      </c>
      <c r="H2" s="43" t="s">
        <v>38</v>
      </c>
      <c r="I2" s="44" t="s">
        <v>39</v>
      </c>
    </row>
    <row r="3" spans="1:9" ht="24" customHeight="1" x14ac:dyDescent="0.6">
      <c r="A3" s="45">
        <v>1</v>
      </c>
      <c r="B3" s="41" t="s">
        <v>40</v>
      </c>
      <c r="C3" s="10">
        <v>100000000</v>
      </c>
      <c r="D3" s="41">
        <v>10</v>
      </c>
      <c r="E3" s="41" t="s">
        <v>41</v>
      </c>
      <c r="F3" s="10">
        <v>50000000</v>
      </c>
      <c r="G3" s="41">
        <v>19</v>
      </c>
      <c r="H3" s="41" t="s">
        <v>42</v>
      </c>
      <c r="I3" s="46">
        <v>300000000</v>
      </c>
    </row>
    <row r="4" spans="1:9" ht="24" customHeight="1" x14ac:dyDescent="0.6">
      <c r="A4" s="45">
        <v>2</v>
      </c>
      <c r="B4" s="41" t="s">
        <v>43</v>
      </c>
      <c r="C4" s="10">
        <v>50000000</v>
      </c>
      <c r="D4" s="41">
        <v>11</v>
      </c>
      <c r="E4" s="41" t="s">
        <v>44</v>
      </c>
      <c r="F4" s="10">
        <v>50000000</v>
      </c>
      <c r="G4" s="41">
        <v>20</v>
      </c>
      <c r="H4" s="41" t="s">
        <v>45</v>
      </c>
      <c r="I4" s="46">
        <v>50000000</v>
      </c>
    </row>
    <row r="5" spans="1:9" ht="24" customHeight="1" x14ac:dyDescent="0.6">
      <c r="A5" s="45">
        <v>3</v>
      </c>
      <c r="B5" s="41" t="s">
        <v>46</v>
      </c>
      <c r="C5" s="10">
        <v>200000000</v>
      </c>
      <c r="D5" s="41">
        <v>12</v>
      </c>
      <c r="E5" s="41" t="s">
        <v>47</v>
      </c>
      <c r="F5" s="10">
        <v>50000000</v>
      </c>
      <c r="G5" s="41">
        <v>21</v>
      </c>
      <c r="H5" s="41" t="s">
        <v>48</v>
      </c>
      <c r="I5" s="46">
        <v>50000000</v>
      </c>
    </row>
    <row r="6" spans="1:9" ht="24" customHeight="1" x14ac:dyDescent="0.6">
      <c r="A6" s="45">
        <v>4</v>
      </c>
      <c r="B6" s="41" t="s">
        <v>49</v>
      </c>
      <c r="C6" s="10">
        <v>100000000</v>
      </c>
      <c r="D6" s="41">
        <v>13</v>
      </c>
      <c r="E6" s="41" t="s">
        <v>50</v>
      </c>
      <c r="F6" s="10">
        <v>50000000</v>
      </c>
      <c r="G6" s="41">
        <v>22</v>
      </c>
      <c r="H6" s="41" t="s">
        <v>51</v>
      </c>
      <c r="I6" s="46">
        <v>50000000</v>
      </c>
    </row>
    <row r="7" spans="1:9" ht="24" customHeight="1" x14ac:dyDescent="0.6">
      <c r="A7" s="45">
        <v>5</v>
      </c>
      <c r="B7" s="41" t="s">
        <v>52</v>
      </c>
      <c r="C7" s="10">
        <v>50000000</v>
      </c>
      <c r="D7" s="41">
        <v>14</v>
      </c>
      <c r="E7" s="41" t="s">
        <v>53</v>
      </c>
      <c r="F7" s="10">
        <v>50000000</v>
      </c>
      <c r="G7" s="41">
        <v>23</v>
      </c>
      <c r="H7" s="41" t="s">
        <v>54</v>
      </c>
      <c r="I7" s="46">
        <v>50000000</v>
      </c>
    </row>
    <row r="8" spans="1:9" ht="24" customHeight="1" x14ac:dyDescent="0.6">
      <c r="A8" s="45">
        <v>6</v>
      </c>
      <c r="B8" s="41" t="s">
        <v>55</v>
      </c>
      <c r="C8" s="10">
        <v>50000000</v>
      </c>
      <c r="D8" s="41">
        <v>15</v>
      </c>
      <c r="E8" s="41" t="s">
        <v>56</v>
      </c>
      <c r="F8" s="10">
        <v>50000000</v>
      </c>
      <c r="G8" s="41">
        <v>24</v>
      </c>
      <c r="H8" s="41" t="s">
        <v>57</v>
      </c>
      <c r="I8" s="46">
        <v>50000000</v>
      </c>
    </row>
    <row r="9" spans="1:9" ht="24" customHeight="1" x14ac:dyDescent="0.6">
      <c r="A9" s="45">
        <v>7</v>
      </c>
      <c r="B9" s="41" t="s">
        <v>58</v>
      </c>
      <c r="C9" s="10">
        <v>50000000</v>
      </c>
      <c r="D9" s="41">
        <v>16</v>
      </c>
      <c r="E9" s="41" t="s">
        <v>59</v>
      </c>
      <c r="F9" s="10">
        <v>100000000</v>
      </c>
      <c r="G9" s="41">
        <v>25</v>
      </c>
      <c r="H9" s="41" t="s">
        <v>60</v>
      </c>
      <c r="I9" s="46">
        <v>50000000</v>
      </c>
    </row>
    <row r="10" spans="1:9" ht="24" customHeight="1" x14ac:dyDescent="0.6">
      <c r="A10" s="45">
        <v>8</v>
      </c>
      <c r="B10" s="41" t="s">
        <v>61</v>
      </c>
      <c r="C10" s="10">
        <v>50000000</v>
      </c>
      <c r="D10" s="41">
        <v>17</v>
      </c>
      <c r="E10" s="41" t="s">
        <v>62</v>
      </c>
      <c r="F10" s="10">
        <v>50000000</v>
      </c>
      <c r="G10" s="41">
        <v>26</v>
      </c>
      <c r="H10" s="41" t="s">
        <v>63</v>
      </c>
      <c r="I10" s="46">
        <v>50000000</v>
      </c>
    </row>
    <row r="11" spans="1:9" ht="24" customHeight="1" x14ac:dyDescent="0.6">
      <c r="A11" s="45">
        <v>9</v>
      </c>
      <c r="B11" s="41" t="s">
        <v>64</v>
      </c>
      <c r="C11" s="10">
        <v>50000000</v>
      </c>
      <c r="D11" s="41">
        <v>18</v>
      </c>
      <c r="E11" s="41" t="s">
        <v>65</v>
      </c>
      <c r="F11" s="10">
        <v>100000000</v>
      </c>
      <c r="G11" s="41">
        <v>27</v>
      </c>
      <c r="H11" s="41" t="s">
        <v>66</v>
      </c>
      <c r="I11" s="46">
        <v>50000000</v>
      </c>
    </row>
    <row r="12" spans="1:9" ht="24" customHeight="1" thickBot="1" x14ac:dyDescent="0.65">
      <c r="A12" s="47"/>
      <c r="B12" s="48"/>
      <c r="C12" s="48"/>
      <c r="D12" s="48"/>
      <c r="E12" s="48"/>
      <c r="F12" s="48"/>
      <c r="G12" s="753" t="s">
        <v>67</v>
      </c>
      <c r="H12" s="753"/>
      <c r="I12" s="49">
        <f>SUM(C3:C11,F3:F11,I3:I11)</f>
        <v>1950000000</v>
      </c>
    </row>
    <row r="13" spans="1:9" ht="24" customHeight="1" x14ac:dyDescent="0.6"/>
    <row r="14" spans="1:9" ht="24" customHeight="1" x14ac:dyDescent="0.6"/>
    <row r="15" spans="1:9" ht="24" customHeight="1" x14ac:dyDescent="0.6"/>
    <row r="16" spans="1:9" ht="24" customHeight="1" x14ac:dyDescent="0.6"/>
    <row r="17" ht="24" customHeight="1" x14ac:dyDescent="0.6"/>
    <row r="18" ht="24" customHeight="1" x14ac:dyDescent="0.6"/>
    <row r="19" ht="24" customHeight="1" x14ac:dyDescent="0.6"/>
    <row r="20" ht="24" customHeight="1" x14ac:dyDescent="0.6"/>
    <row r="21" ht="24" customHeight="1" x14ac:dyDescent="0.6"/>
    <row r="22" ht="24" customHeight="1" x14ac:dyDescent="0.6"/>
    <row r="23" ht="24" customHeight="1" x14ac:dyDescent="0.6"/>
    <row r="24" ht="24" customHeight="1" x14ac:dyDescent="0.6"/>
    <row r="25" ht="24" customHeight="1" x14ac:dyDescent="0.6"/>
    <row r="26" ht="24" customHeight="1" x14ac:dyDescent="0.6"/>
    <row r="27" ht="24" customHeight="1" x14ac:dyDescent="0.6"/>
    <row r="28" ht="24" customHeight="1" x14ac:dyDescent="0.6"/>
    <row r="29" ht="24" customHeight="1" x14ac:dyDescent="0.6"/>
    <row r="30" ht="24" customHeight="1" x14ac:dyDescent="0.6"/>
    <row r="31" ht="24" customHeight="1" x14ac:dyDescent="0.6"/>
  </sheetData>
  <mergeCells count="1">
    <mergeCell ref="G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</vt:i4>
      </vt:variant>
    </vt:vector>
  </HeadingPairs>
  <TitlesOfParts>
    <vt:vector size="29" baseType="lpstr">
      <vt:lpstr>مانده اعتبارات</vt:lpstr>
      <vt:lpstr>عملکرد</vt:lpstr>
      <vt:lpstr>تفاهم نامه اولیه</vt:lpstr>
      <vt:lpstr>تفاهم نامه اصلاحی</vt:lpstr>
      <vt:lpstr>خلاصه  هزینه ای</vt:lpstr>
      <vt:lpstr>ردیف اختصاصی</vt:lpstr>
      <vt:lpstr>خلاصه اختصاصی</vt:lpstr>
      <vt:lpstr>جمع کل استانی</vt:lpstr>
      <vt:lpstr>جمع کل </vt:lpstr>
      <vt:lpstr>اجتماعی</vt:lpstr>
      <vt:lpstr>پشتیبانی </vt:lpstr>
      <vt:lpstr>Sheet3</vt:lpstr>
      <vt:lpstr>پیشگیری</vt:lpstr>
      <vt:lpstr>پذیرش</vt:lpstr>
      <vt:lpstr>توانبخشی </vt:lpstr>
      <vt:lpstr>مشارکتها</vt:lpstr>
      <vt:lpstr>سایر منابع ( پشتیبانبی)</vt:lpstr>
      <vt:lpstr> ابلاغی101034</vt:lpstr>
      <vt:lpstr>101034 (سایر منابع ) </vt:lpstr>
      <vt:lpstr>فصل 2 شهرستانها</vt:lpstr>
      <vt:lpstr>ردیف 00000</vt:lpstr>
      <vt:lpstr>Sheet4</vt:lpstr>
      <vt:lpstr>Sheet1</vt:lpstr>
      <vt:lpstr>موردی</vt:lpstr>
      <vt:lpstr>'تفاهم نامه اولیه'!Print_Area</vt:lpstr>
      <vt:lpstr>'خلاصه  هزینه ای'!Print_Area</vt:lpstr>
      <vt:lpstr>'خلاصه اختصاصی'!Print_Area</vt:lpstr>
      <vt:lpstr>عملکرد!Print_Area</vt:lpstr>
      <vt:lpstr>مشارکتها!Print_Area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Alimoradi</dc:creator>
  <cp:lastModifiedBy>Fatemeh Pirabasi</cp:lastModifiedBy>
  <cp:lastPrinted>2023-04-11T07:57:06Z</cp:lastPrinted>
  <dcterms:created xsi:type="dcterms:W3CDTF">2020-07-01T08:47:06Z</dcterms:created>
  <dcterms:modified xsi:type="dcterms:W3CDTF">2023-04-19T04:56:56Z</dcterms:modified>
</cp:coreProperties>
</file>